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940" yWindow="-210" windowWidth="19410" windowHeight="10950"/>
  </bookViews>
  <sheets>
    <sheet name="отчет" sheetId="1" r:id="rId1"/>
    <sheet name="Лист1" sheetId="4" r:id="rId2"/>
  </sheets>
  <definedNames>
    <definedName name="_xlnm.Print_Titles" localSheetId="0">отчет!$13:$13</definedName>
    <definedName name="_xlnm.Print_Area" localSheetId="0">отчет!$A$2:$O$75</definedName>
  </definedNames>
  <calcPr calcId="145621"/>
</workbook>
</file>

<file path=xl/calcChain.xml><?xml version="1.0" encoding="utf-8"?>
<calcChain xmlns="http://schemas.openxmlformats.org/spreadsheetml/2006/main">
  <c r="M42" i="1" l="1"/>
  <c r="I42" i="1"/>
  <c r="E42" i="1"/>
  <c r="M37" i="1"/>
  <c r="I37" i="1"/>
  <c r="E37" i="1"/>
  <c r="M23" i="1"/>
  <c r="I23" i="1"/>
  <c r="E23" i="1"/>
  <c r="C26" i="4"/>
  <c r="B26" i="4"/>
  <c r="M15" i="1"/>
  <c r="I15" i="1"/>
  <c r="E15" i="1"/>
  <c r="B19" i="4" l="1"/>
  <c r="M30" i="1"/>
  <c r="I30" i="1"/>
  <c r="E30" i="1"/>
  <c r="M61" i="1" l="1"/>
  <c r="I61" i="1"/>
  <c r="E61" i="1"/>
  <c r="B8" i="4"/>
  <c r="C8" i="4"/>
  <c r="E67" i="1" l="1"/>
  <c r="E65" i="1"/>
  <c r="M67" i="1" l="1"/>
  <c r="I67" i="1"/>
  <c r="G30" i="1"/>
  <c r="G35" i="1" s="1"/>
  <c r="G71" i="1" s="1"/>
  <c r="O71" i="1"/>
  <c r="O30" i="1"/>
  <c r="O35" i="1" s="1"/>
  <c r="K30" i="1"/>
  <c r="K35" i="1" s="1"/>
  <c r="K71" i="1" s="1"/>
  <c r="E70" i="1" l="1"/>
  <c r="I70" i="1"/>
  <c r="M70" i="1"/>
  <c r="I57" i="1"/>
  <c r="E57" i="1"/>
  <c r="M57" i="1"/>
  <c r="I35" i="1"/>
  <c r="E35" i="1"/>
  <c r="M35" i="1"/>
  <c r="E71" i="1" l="1"/>
  <c r="M71" i="1"/>
  <c r="I71" i="1"/>
</calcChain>
</file>

<file path=xl/sharedStrings.xml><?xml version="1.0" encoding="utf-8"?>
<sst xmlns="http://schemas.openxmlformats.org/spreadsheetml/2006/main" count="270" uniqueCount="182">
  <si>
    <t>Приложение 1</t>
  </si>
  <si>
    <t>ОТЧЕТ</t>
  </si>
  <si>
    <t>о реализации государственной программы</t>
  </si>
  <si>
    <t>Наименование государственной программы: "Информационное общество в Ленинградской области»</t>
  </si>
  <si>
    <t>№</t>
  </si>
  <si>
    <t xml:space="preserve">Наименование  ВЦП, основного мероприятия,  мероприятия основного мероприятия, мероприятия ВЦП        </t>
  </si>
  <si>
    <t>Участник  (ОИВ)</t>
  </si>
  <si>
    <t xml:space="preserve">Объем финансового обеспечения государственной программы в отчетном году,  тыс.  рублей </t>
  </si>
  <si>
    <t>Фактическое финансирование программы на отчетную дату (нарастающим итогом), тыс. рублей</t>
  </si>
  <si>
    <t>Выполнено на отчетную дату (нарастающим итогом), тыс. рублей</t>
  </si>
  <si>
    <t>Федеральный  бюджет</t>
  </si>
  <si>
    <t>Областной бюджет</t>
  </si>
  <si>
    <t>Местные бюджеты</t>
  </si>
  <si>
    <t>Прочие источники</t>
  </si>
  <si>
    <t>Ответственный исполнитель: Комитет по связи и информатизации Ленинградской области</t>
  </si>
  <si>
    <t>Подпрограмма 6 "Развитие инфраструктуры «электронного правительства» Ленинградской области"</t>
  </si>
  <si>
    <t>Подпрограмма 7 "Развитие информационно-коммуникационных технологий для обеспечения безопасности в Ленинградской области"</t>
  </si>
  <si>
    <t>Х</t>
  </si>
  <si>
    <t>Основное мероприятие 6.1. «Развитие и обеспечение функционирования инфраструктуры связи и обмена информацией электронного правительства Ленинградской области»</t>
  </si>
  <si>
    <t>6.1.</t>
  </si>
  <si>
    <t>Мероприятие 6.1.1. Развитие и обеспечение функционирования единой сети передачи данных Ленинградской области</t>
  </si>
  <si>
    <t>6.1.1.</t>
  </si>
  <si>
    <t>6.1.2.</t>
  </si>
  <si>
    <t>Мероприятие 6.1.2. Оказание услуг связи для обслуживания вызовов, поступающих на «Горячую линию» с Губернатором Ленинградской области</t>
  </si>
  <si>
    <t>6.1.3.</t>
  </si>
  <si>
    <t>Мероприятие 6.1.3.Создание и развитие сегмента здравоохранения единой сети передачи данных.</t>
  </si>
  <si>
    <t>Мероприятие 6.1.4. Обеспечение Администрации Ленинградской области услугами связи</t>
  </si>
  <si>
    <t>6.1.4.</t>
  </si>
  <si>
    <t>Мероприятие 6.1.5. Развитие и обеспечение функционирования системы межведомственного электронного взаимодействия Ленинградской области</t>
  </si>
  <si>
    <t>6.1.5.</t>
  </si>
  <si>
    <t>6.1.6.</t>
  </si>
  <si>
    <t>Мероприятие 6.1.6. Развитие системы электронного документооборота органов исполнительной власти Ленинградской области и органов местного самоуправления Ленинградской области</t>
  </si>
  <si>
    <t>6.1.7.</t>
  </si>
  <si>
    <t xml:space="preserve">Мероприятие 6.1.7. Развитие и внедрение спутниковых навигационных технологий с использованием систем ГЛОНАСС, ЭРА-ГЛОНАСС и других результатов </t>
  </si>
  <si>
    <t>6.2.</t>
  </si>
  <si>
    <t>Основное мероприятие 6.2. Развитие и обеспечение функционирования технологической инфраструктуры «электронного правительства» Ленинградской области</t>
  </si>
  <si>
    <t>Мероприятие 6.2.1. Развитие технологической инфраструктуры "электронного" правительства, в том числе для оказания государственных и муниципальных услуг в электронном виде в Ленинградской области</t>
  </si>
  <si>
    <t>6.2.1.</t>
  </si>
  <si>
    <t>6.2.2.</t>
  </si>
  <si>
    <t>Мероприятие 6.2.2. Создание и развитие технологической инфраструктуры системы здравоохранения</t>
  </si>
  <si>
    <t>Мероприятие 6.2.4. Обеспечение функционирования технологической инфраструктуры "электронного" правительства, в том числе для оказания государственных и муниципальных услуг в электронном виде в Ленинградской области</t>
  </si>
  <si>
    <t>6.2.4.</t>
  </si>
  <si>
    <t>Мероприятие 6.2.5. Обеспечение функционирования сетей связи в зданиях администрации Ленинградской области</t>
  </si>
  <si>
    <t>6.2.5.</t>
  </si>
  <si>
    <t>6.2.6.</t>
  </si>
  <si>
    <t>Мероприятие 6.2.6. Создание и развитие центра обработки данных  для органов исполнительной власти Ленинградской области.</t>
  </si>
  <si>
    <t>Мероприятие 6.2.7. Обеспечение деятельности государственного казенного учреждения «Оператор электронного правительства»</t>
  </si>
  <si>
    <t xml:space="preserve">6.2.7. </t>
  </si>
  <si>
    <t>Основное мероприятие 6.3. Развитие информационной инфраструктуры «электронного правительства» Ленинградской области</t>
  </si>
  <si>
    <t>6.3.</t>
  </si>
  <si>
    <t>Мероприятие 6.3.1. Создание и развитие базовых информационных ресурсов</t>
  </si>
  <si>
    <t>6.3.1.</t>
  </si>
  <si>
    <t>6.3.2.</t>
  </si>
  <si>
    <t>Мероприятие 6.3.2. Создание и развитие фонда пространственных данных Ленинградской области</t>
  </si>
  <si>
    <t>Мероприятие 6.3.3. Обеспечение проектного управления, экспертизы и мониторинга мероприятий по формированию "электронного правительства" в Ленинградской области</t>
  </si>
  <si>
    <t>6.3.3.</t>
  </si>
  <si>
    <t>Мероприятие 6.3.4. Проведение информационно-разъяснительных мероприятий по формированию "электронного правительства", оказанию электронных государственных и муниципальных услуг в Ленинградской области</t>
  </si>
  <si>
    <t>6.3.4.</t>
  </si>
  <si>
    <t>Основное мероприятие 7.1. Обеспечение соответствия требованиям безопасности информации объектов информатизации Ленинградской области</t>
  </si>
  <si>
    <t>7.1.</t>
  </si>
  <si>
    <t>Мероприятие 7.1.1. Обеспечение соответствия требованиям безопасности информации объектов информатизации Ленинградской области</t>
  </si>
  <si>
    <t>7.1.1.</t>
  </si>
  <si>
    <t>Мероприятие 7.1.2. Приобретение программно-аппаратных средств, необходимых для обеспечения соответствия требованиям безопасности информации объектов информатизации Ленинградской области</t>
  </si>
  <si>
    <t>7.1.2.</t>
  </si>
  <si>
    <t>7.1.3.</t>
  </si>
  <si>
    <t>Мероприятие 7.1.3. Сопровождение систем защиты информации информационных систем органов исполнительной власти Ленинградской области, защищенного сегмента единой сети передачи данных</t>
  </si>
  <si>
    <t>Мероприятие 7.1.4. Обеспечение соответствия требованиям безопасности информации регионального сегмента единой государственной информационной системы здравоохранения</t>
  </si>
  <si>
    <t>7.1.4.</t>
  </si>
  <si>
    <t>Основное мероприятие 7.2. Обеспечение функционирования системы автоматической фиксации административных правонарушений в области безопасности дорожного движения на территории Ленинградской области</t>
  </si>
  <si>
    <t>7.2.</t>
  </si>
  <si>
    <t>Мероприятие 7.2.1. Поставка стационарных комплексов автоматической фото-видеофиксации нарушений Правил дорожного движения РФ</t>
  </si>
  <si>
    <t>7.2.1.</t>
  </si>
  <si>
    <t>Мероприятие 7.2.2. Выполнение работ по оснащению стационарных рубежей автоматической фото-видеофиксации нарушений Правил дорожного движения РФ</t>
  </si>
  <si>
    <t>7.2.2.</t>
  </si>
  <si>
    <t>Мероприятие 7.2.3. Почтовая рассылка материалов, полученных с использованием стационарных комплексов автоматической фото-видеофиксации нарушений ПДД РФ</t>
  </si>
  <si>
    <t>7.2.3.</t>
  </si>
  <si>
    <t>Мероприятие 7.2.4. Обеспечение организации сопровождения Автоматизированной системы обработки данных автоматической фотовидеофиксации административных правонарушений в области дорожного движения на территории Ленинградской области</t>
  </si>
  <si>
    <t>7.2.4.</t>
  </si>
  <si>
    <t>7.2.5.</t>
  </si>
  <si>
    <t>7.2.6.</t>
  </si>
  <si>
    <t>7.2.7.</t>
  </si>
  <si>
    <t>Мероприятие 7.2.7. Обеспечение организации страхования стационарных комплексов автоматической фотовидеофиксации нарушений ПДД РФ</t>
  </si>
  <si>
    <t>Мероприятие 7.2.8. Обеспечение организации электроснабжения стационарных комплексов автоматической фотовидеофиксации нарушений ПДД РФ</t>
  </si>
  <si>
    <t>7.2.8.</t>
  </si>
  <si>
    <t>Мероприятие 7.2.9. Обеспечение организации предоставления каналов связи для передачи информации, полученной стационарными комплексами автоматической фотовидеофиксации нарушений ПДД РФ, в центр обработки данных</t>
  </si>
  <si>
    <t>7.2.9.</t>
  </si>
  <si>
    <t xml:space="preserve">Мероприятие 7.2.10. Обеспечение организации предпочтовой подготовки копий постановлений об административных правонарушениях ПДД РФ </t>
  </si>
  <si>
    <t>7.2.10.</t>
  </si>
  <si>
    <t>7.2.12.</t>
  </si>
  <si>
    <t>7.2.13.</t>
  </si>
  <si>
    <t>Основное мероприятие 8.1. Создание региональных сегментов федеральных государственных информационных систем</t>
  </si>
  <si>
    <t>8.1.</t>
  </si>
  <si>
    <t>8.1.1.</t>
  </si>
  <si>
    <t>Мероприятие 8.1.1. Создание и развитие регионального сегмента единой государственной информационной системы здравоохранения</t>
  </si>
  <si>
    <t>Основное мероприятие 8.2. Создание и развитие региональных информационных систем Ленинградской области</t>
  </si>
  <si>
    <t>8.2.</t>
  </si>
  <si>
    <t>8.2.1.</t>
  </si>
  <si>
    <t>Мероприятие 8.2.1. Создание и развитие ведомственных информационных систем отдельных органов исполнительной власти Ленинградской области</t>
  </si>
  <si>
    <t>Мероприятие 8.2.2. Развитие сегмента региональной автоматизированной информационной системы «Государственный заказ Ленинградской области» (АИСГЗ ЛО),  в соответствии с Федеральным законом № 44-ФЗ</t>
  </si>
  <si>
    <t>8.2.2.</t>
  </si>
  <si>
    <t>8.3.</t>
  </si>
  <si>
    <t>Основное мероприятие 8.3. Перевод государственных и муниципальных услуг (функций) в электронный вид</t>
  </si>
  <si>
    <t>Мероприятие 8.3.1. Перевод государственных и муниципальных услуг (функций) в электронный вид</t>
  </si>
  <si>
    <t>8.3.1.</t>
  </si>
  <si>
    <t>Основное мероприятие 8.4. Сопровождение региональных сегментов федеральных информационных систем и региональных информационных систем Ленинградской области</t>
  </si>
  <si>
    <t>8.4.</t>
  </si>
  <si>
    <t>Мероприятие 8.4.1. Сопровождение региональных сегментов федеральных информационных систем и региональных информационных систем Ленинградской области и ведомственных информационных систем</t>
  </si>
  <si>
    <t>8.4.1.</t>
  </si>
  <si>
    <t>Мероприятие 8.4.2. Сопровождение сегмента региональной автоматизированной информационной системы «Государственный заказ Ленинградской области» (АИСГЗ ЛО),  в соответствии с Федеральным законом № 44-ФЗ</t>
  </si>
  <si>
    <t>8.4.2.</t>
  </si>
  <si>
    <t xml:space="preserve">Комитет по связи и информатизации Ленинградской области (далее -Комитет) </t>
  </si>
  <si>
    <t>Комитет</t>
  </si>
  <si>
    <t xml:space="preserve">ГКУ ЛО ОЭП,
Комитет
</t>
  </si>
  <si>
    <t>X</t>
  </si>
  <si>
    <t xml:space="preserve">ГКУ ЛО ЦБДД,
Комитет
</t>
  </si>
  <si>
    <t>Комитет государственного заказа Ленинградской области</t>
  </si>
  <si>
    <t xml:space="preserve">  </t>
  </si>
  <si>
    <t>Мероприятие 7.2.5. Обеспечение организации технического обслуживания стационарных и передвижных комплексов автоматической фотовидеофиксации нарушений ПДД РФ</t>
  </si>
  <si>
    <t xml:space="preserve">Мероприятие 7.2.6. Обеспечение организации создания и развития информационных систем в области безопасности дорожного движения </t>
  </si>
  <si>
    <t>8.2.3.</t>
  </si>
  <si>
    <t>Мероприятие 8.2.3. Создание и развитие автоматизированной информационной системы "Электронный муниципалитет"</t>
  </si>
  <si>
    <t>ИТОГО по подпрограмме 6</t>
  </si>
  <si>
    <t>ИТОГО по подпрограмме 7</t>
  </si>
  <si>
    <t>ИТОГО по подпрограмме 8</t>
  </si>
  <si>
    <t>Подпрограмма 8 "Развитие информационно-коммуникационных технологий обеспечения исполнения государственных и муниципальных полномочий в Ленинградской области"</t>
  </si>
  <si>
    <t>Всего по государственной программе</t>
  </si>
  <si>
    <t>7.2.11.</t>
  </si>
  <si>
    <t xml:space="preserve">Мероприятие 7.2.11. Обеспечение организации ремонта стационарных и передвижных комплексов автоматической фотовидеофиксации нарушений ПДД РФ и IT-инфраструктуры </t>
  </si>
  <si>
    <t xml:space="preserve">Мероприятие 7.2.12. Обеспечение деятельности Государственного казенного учреждения Ленинградской области «Центр безопасности дорожного движения» </t>
  </si>
  <si>
    <t>Мероприятие 7.2.14. Обеспечение организации медернизации и дооборудования  комплексов автоматической фотовидеофиксации нарушений ПДД РФ и информационно-телекоммуникационной инфраструктуры, в том числе закупки и модернизации серверов и серверного оборудования</t>
  </si>
  <si>
    <t>,</t>
  </si>
  <si>
    <t>Отчетный период: за январь-декабрь 2017 года</t>
  </si>
  <si>
    <t>расход</t>
  </si>
  <si>
    <t>ассигнов</t>
  </si>
  <si>
    <t>м.6.1</t>
  </si>
  <si>
    <t>м6.2</t>
  </si>
  <si>
    <t>м.6.3.</t>
  </si>
  <si>
    <t>м7.1</t>
  </si>
  <si>
    <t>м7.2.</t>
  </si>
  <si>
    <t>м8.1</t>
  </si>
  <si>
    <t>м.8.2.</t>
  </si>
  <si>
    <t>м.8.3</t>
  </si>
  <si>
    <t>м.8.4.</t>
  </si>
  <si>
    <t>Сведения о достигнутых результатах</t>
  </si>
  <si>
    <t>Оценка выполнения</t>
  </si>
  <si>
    <t>Выполнено</t>
  </si>
  <si>
    <t>Доля органов государственной и муниципальной власти, государственных и муниципальных учреждений Ленинградской области, обеспеченных проводным доступом к ЕСПД составит 12%</t>
  </si>
  <si>
    <t>Проведение 20 "Горячая линия " для телефонной связи жителей Ленинградской области с Губернатором Ленинградской области</t>
  </si>
  <si>
    <t xml:space="preserve">Проведение обследования  учреждений здравоохранения в целях организации защищенного доступа  к ресурсам единой сети передачи данных Ленинградской области </t>
  </si>
  <si>
    <t>Обеспечение 100% органов исполнительной власти Ленинградской области, обеспеченных услугами связи</t>
  </si>
  <si>
    <t>Доля межведомственных запросов, осуществляемых с использованием СМЭВ, составит 68 %</t>
  </si>
  <si>
    <r>
      <t xml:space="preserve">Доля закрытой потребности по аппаратному обеспечению функционирования информационных систем </t>
    </r>
    <r>
      <rPr>
        <sz val="10"/>
        <color theme="1"/>
        <rFont val="Times New Roman"/>
        <family val="1"/>
        <charset val="204"/>
      </rPr>
      <t xml:space="preserve">100%.    </t>
    </r>
    <r>
      <rPr>
        <sz val="10"/>
        <color rgb="FFFF0000"/>
        <rFont val="Times New Roman"/>
        <family val="1"/>
        <charset val="204"/>
      </rPr>
      <t xml:space="preserve">                            </t>
    </r>
    <r>
      <rPr>
        <sz val="10"/>
        <color theme="1"/>
        <rFont val="Times New Roman"/>
        <family val="1"/>
        <charset val="204"/>
      </rPr>
      <t xml:space="preserve">   </t>
    </r>
  </si>
  <si>
    <t xml:space="preserve">Приобретение 13 ед. компьютерной техники </t>
  </si>
  <si>
    <t>Выполнено100% заявок, поступивших от сотрудников ОИВ ЛО, на обслуживание и ремонт компьютерного и телекоммуникационного оборудования</t>
  </si>
  <si>
    <t xml:space="preserve">Обеспечение бесперебойного функционирование сетей связи в зданиях администрации Ленинградской области для 100 % абонентов </t>
  </si>
  <si>
    <r>
      <t>Обеспечение резервирования основных функциональных систем ЦОД</t>
    </r>
    <r>
      <rPr>
        <sz val="10"/>
        <color rgb="FFFF0000"/>
        <rFont val="Times New Roman"/>
        <family val="1"/>
        <charset val="204"/>
      </rPr>
      <t xml:space="preserve"> - </t>
    </r>
    <r>
      <rPr>
        <sz val="10"/>
        <color theme="1"/>
        <rFont val="Times New Roman"/>
        <family val="1"/>
        <charset val="204"/>
      </rPr>
      <t xml:space="preserve">100%, Увеличить: объем оперативной памяти ЦОД до 7,9Тб, количество ядер процессоров ЦОД до 720, объем дисковой подсистемы ЦОД до 281 Тб </t>
    </r>
  </si>
  <si>
    <t>Обеспечена деятельность государственного казенного учреждения Ленинградской области «Оператор электронного правительства» на уровне 100% от потребности</t>
  </si>
  <si>
    <t xml:space="preserve">Интеграция 3 информационных систем с ФПД. Создание 21 и актуализация 9 тематических слоя карты Ленинградской области в рамках развития ФПД ленинградской области. </t>
  </si>
  <si>
    <t xml:space="preserve">Проведение независимой программно-технологической экспертизы состояния "электронного правительства" в Ленинградской области </t>
  </si>
  <si>
    <t>ОИВ ЛО, предоставляющие государственные услуги, на 100% обеспечены наглядным материалом, демонстрирующим преимущества получения услуг в электронной форме</t>
  </si>
  <si>
    <t>Доля аттестованных по требованиям безопасности государственных информационных систем, подлежащих защите в соответствии с законодательством в части информационной безопасности, составит 100%</t>
  </si>
  <si>
    <t>Доля оснащенности аппаратно-программными средствами защиты информации государственных информационных систем, подлежащих защите в соответствии с законодательством в части информационной безопасности, составит 100 %</t>
  </si>
  <si>
    <t>Сопровождение и обслуживание 150 единиц криптошлюзов, программно-аппаратных комплексов межсетевого экранирования и средств системы информационной безопасности</t>
  </si>
  <si>
    <t>Приобретение Программно-аппаратных комплексов ViPNet Coordinator  - 10 единиц</t>
  </si>
  <si>
    <t>Поставка 20 стационарных комплексов</t>
  </si>
  <si>
    <t>Установка 20 стационарных комплексов</t>
  </si>
  <si>
    <t xml:space="preserve">Рассылка по почте нарушителям ПДД РФ 100% вынесенных материалов дел  </t>
  </si>
  <si>
    <t>Обеспечение функционирования системы и административного производства по данным системы автоматической фото-видеофиксации нарушений ПДД РФ и развитие системы автоматической фото-видеофиксации нарушений ПДД РФ</t>
  </si>
  <si>
    <t>Обеспечение страхования 171 комплекса</t>
  </si>
  <si>
    <t>Электроснабжение не менее 149 комплексов</t>
  </si>
  <si>
    <t>Предоставление каналов связи для 169 комплекса</t>
  </si>
  <si>
    <t>Обеспечение предпочтовой подготовки 416 654 копий постановлений об административных правонарушениях в области дорожного движения</t>
  </si>
  <si>
    <t>Ремонт стационарных комплексов автоматической фото-видеофиксации нарушений ПДД РФ</t>
  </si>
  <si>
    <t>Содержание и 100%-ное материально-техническое обеспечение деятельности ГКУ ЛО «ЦБДД»</t>
  </si>
  <si>
    <t>Техническое обслуживание 88 комплексов  и поверка 12 комплексов Аренда 45 опор для размещения стационарных комплексов автоматической фото-видеофиксации нарушений ПДД РФ</t>
  </si>
  <si>
    <t>-</t>
  </si>
  <si>
    <t>Доля медицинских организаций, использующих медицинские информационные системы - 50%</t>
  </si>
  <si>
    <t>Доля государственных полномочий Ленинградской области, реализуемых с использованием автоматизированных информационных систем, составит не менее 30%</t>
  </si>
  <si>
    <t>Обеспечение подключения 15 муниципальных заказчиков Ленинградской области к региональной автоматизированной информационной системе "Государственный заказ Ленинградской области" (АИСГЗ ЛО)</t>
  </si>
  <si>
    <t>Доля государственных услуг, переведенных в электронный вид и по которым нет законодательного запрета на их предоставление в электронной форме, составляет не менее 90%; по муниципальным услугам - не менее 50%</t>
  </si>
  <si>
    <t>Обеспечение сопровождения 16 отраслевых и ведомственных информационных систем ОИВ ЛО</t>
  </si>
  <si>
    <t xml:space="preserve">Обеспечение сопровождения пользователей 253 заказчиков сегмента региональной автоматизированной информационной системы "Государственный заказ Ленинградской области" (АИСГЗ ЛО)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</si>
</sst>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\ _₽"/>
    <numFmt numFmtId="166" formatCode="0.0"/>
    <numFmt numFmtId="167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/>
    <xf numFmtId="0" fontId="11" fillId="0" borderId="0"/>
    <xf numFmtId="167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9" fontId="5" fillId="0" borderId="0" xfId="1" applyFont="1"/>
    <xf numFmtId="164" fontId="5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8" fillId="0" borderId="0" xfId="0" applyNumberFormat="1" applyFont="1"/>
    <xf numFmtId="164" fontId="9" fillId="2" borderId="0" xfId="0" applyNumberFormat="1" applyFont="1" applyFill="1" applyAlignment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5" fillId="3" borderId="0" xfId="0" applyFont="1" applyFill="1"/>
    <xf numFmtId="0" fontId="5" fillId="2" borderId="0" xfId="0" applyFont="1" applyFill="1"/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5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top" wrapText="1"/>
    </xf>
    <xf numFmtId="0" fontId="5" fillId="4" borderId="0" xfId="0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4" fontId="10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4" fontId="4" fillId="0" borderId="8" xfId="5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5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/>
    <xf numFmtId="0" fontId="5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0" fillId="0" borderId="1" xfId="0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49" fontId="4" fillId="0" borderId="5" xfId="0" applyNumberFormat="1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8">
    <cellStyle name="Normal" xfId="2"/>
    <cellStyle name="Обычный" xfId="0" builtinId="0"/>
    <cellStyle name="Обычный 2" xfId="3"/>
    <cellStyle name="Обычный 3" xfId="4"/>
    <cellStyle name="Обычный 4" xfId="6"/>
    <cellStyle name="Обычный 4 2" xfId="5"/>
    <cellStyle name="Процентный" xfId="1" builtinId="5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10"/>
  <sheetViews>
    <sheetView tabSelected="1" showWhiteSpace="0" zoomScale="85" zoomScaleNormal="85" zoomScaleSheetLayoutView="100" zoomScalePageLayoutView="90" workbookViewId="0">
      <selection activeCell="I19" sqref="I19"/>
    </sheetView>
  </sheetViews>
  <sheetFormatPr defaultColWidth="9.28515625" defaultRowHeight="12.75" outlineLevelRow="1" x14ac:dyDescent="0.2"/>
  <cols>
    <col min="1" max="1" width="8.28515625" style="1" customWidth="1"/>
    <col min="2" max="2" width="36.28515625" style="1" customWidth="1"/>
    <col min="3" max="3" width="16.7109375" style="1" customWidth="1"/>
    <col min="4" max="4" width="7" style="1" customWidth="1"/>
    <col min="5" max="5" width="11.7109375" style="1" bestFit="1" customWidth="1"/>
    <col min="6" max="6" width="6" style="1" customWidth="1"/>
    <col min="7" max="7" width="6.7109375" style="1" customWidth="1"/>
    <col min="8" max="8" width="6.5703125" style="1" customWidth="1"/>
    <col min="9" max="9" width="11.42578125" style="1" customWidth="1"/>
    <col min="10" max="10" width="7.28515625" style="1" customWidth="1"/>
    <col min="11" max="11" width="7.42578125" style="1" customWidth="1"/>
    <col min="12" max="12" width="7.28515625" style="1" customWidth="1"/>
    <col min="13" max="13" width="12.28515625" style="1" customWidth="1"/>
    <col min="14" max="14" width="10.42578125" style="1" customWidth="1"/>
    <col min="15" max="15" width="10.7109375" style="1" customWidth="1"/>
    <col min="16" max="16" width="35.42578125" style="1" customWidth="1"/>
    <col min="17" max="17" width="14.85546875" style="1" customWidth="1"/>
    <col min="18" max="22" width="9.28515625" style="1"/>
    <col min="23" max="93" width="9.28515625" style="47"/>
    <col min="94" max="16384" width="9.28515625" style="1"/>
  </cols>
  <sheetData>
    <row r="1" spans="1:93" x14ac:dyDescent="0.2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93" x14ac:dyDescent="0.2">
      <c r="A2" s="13"/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93" x14ac:dyDescent="0.2">
      <c r="A3" s="13"/>
      <c r="B3" s="67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93" ht="15.75" customHeight="1" x14ac:dyDescent="0.2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93" ht="15.75" customHeight="1" x14ac:dyDescent="0.2">
      <c r="A5" s="68" t="s">
        <v>131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93" ht="15.75" customHeight="1" x14ac:dyDescent="0.2">
      <c r="A6" s="65" t="s">
        <v>14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93" ht="8.25" customHeight="1" x14ac:dyDescent="0.3">
      <c r="A7" s="13"/>
      <c r="B7" s="1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93" ht="19.5" customHeight="1" x14ac:dyDescent="0.2">
      <c r="A8" s="64" t="s">
        <v>4</v>
      </c>
      <c r="B8" s="64" t="s">
        <v>5</v>
      </c>
      <c r="C8" s="64" t="s">
        <v>6</v>
      </c>
      <c r="D8" s="64" t="s">
        <v>7</v>
      </c>
      <c r="E8" s="64"/>
      <c r="F8" s="64"/>
      <c r="G8" s="64"/>
      <c r="H8" s="64" t="s">
        <v>8</v>
      </c>
      <c r="I8" s="64"/>
      <c r="J8" s="64"/>
      <c r="K8" s="64"/>
      <c r="L8" s="64" t="s">
        <v>9</v>
      </c>
      <c r="M8" s="64"/>
      <c r="N8" s="64"/>
      <c r="O8" s="64"/>
      <c r="P8" s="53" t="s">
        <v>143</v>
      </c>
      <c r="Q8" s="53" t="s">
        <v>144</v>
      </c>
    </row>
    <row r="9" spans="1:93" ht="24.75" customHeight="1" x14ac:dyDescent="0.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54"/>
      <c r="Q9" s="54"/>
    </row>
    <row r="10" spans="1:93" ht="12.75" customHeight="1" x14ac:dyDescent="0.2">
      <c r="A10" s="64"/>
      <c r="B10" s="64"/>
      <c r="C10" s="64"/>
      <c r="D10" s="64" t="s">
        <v>10</v>
      </c>
      <c r="E10" s="64" t="s">
        <v>11</v>
      </c>
      <c r="F10" s="64" t="s">
        <v>12</v>
      </c>
      <c r="G10" s="64" t="s">
        <v>13</v>
      </c>
      <c r="H10" s="64" t="s">
        <v>10</v>
      </c>
      <c r="I10" s="64" t="s">
        <v>11</v>
      </c>
      <c r="J10" s="64" t="s">
        <v>12</v>
      </c>
      <c r="K10" s="64" t="s">
        <v>13</v>
      </c>
      <c r="L10" s="64" t="s">
        <v>10</v>
      </c>
      <c r="M10" s="64" t="s">
        <v>11</v>
      </c>
      <c r="N10" s="64" t="s">
        <v>12</v>
      </c>
      <c r="O10" s="64" t="s">
        <v>13</v>
      </c>
      <c r="P10" s="55"/>
      <c r="Q10" s="55"/>
    </row>
    <row r="11" spans="1:93" ht="8.25" customHeight="1" x14ac:dyDescent="0.2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56"/>
      <c r="Q11" s="56"/>
    </row>
    <row r="12" spans="1:93" ht="84" customHeight="1" x14ac:dyDescent="0.2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56"/>
      <c r="Q12" s="56"/>
    </row>
    <row r="13" spans="1:93" s="3" customFormat="1" ht="13.9" x14ac:dyDescent="0.3">
      <c r="A13" s="17">
        <v>1</v>
      </c>
      <c r="B13" s="17">
        <v>2</v>
      </c>
      <c r="C13" s="17">
        <v>3</v>
      </c>
      <c r="D13" s="17">
        <v>6</v>
      </c>
      <c r="E13" s="17">
        <v>7</v>
      </c>
      <c r="F13" s="17">
        <v>8</v>
      </c>
      <c r="G13" s="17">
        <v>9</v>
      </c>
      <c r="H13" s="17">
        <v>10</v>
      </c>
      <c r="I13" s="17">
        <v>11</v>
      </c>
      <c r="J13" s="17">
        <v>12</v>
      </c>
      <c r="K13" s="17">
        <v>13</v>
      </c>
      <c r="L13" s="17">
        <v>14</v>
      </c>
      <c r="M13" s="17">
        <v>15</v>
      </c>
      <c r="N13" s="17">
        <v>16</v>
      </c>
      <c r="O13" s="17">
        <v>17</v>
      </c>
      <c r="P13" s="44">
        <v>18</v>
      </c>
      <c r="Q13" s="44">
        <v>19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</row>
    <row r="14" spans="1:93" s="3" customFormat="1" ht="15" x14ac:dyDescent="0.25">
      <c r="A14" s="57" t="s">
        <v>15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60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</row>
    <row r="15" spans="1:93" s="13" customFormat="1" ht="67.5" customHeight="1" outlineLevel="1" x14ac:dyDescent="0.2">
      <c r="A15" s="30" t="s">
        <v>19</v>
      </c>
      <c r="B15" s="25" t="s">
        <v>18</v>
      </c>
      <c r="C15" s="31" t="s">
        <v>17</v>
      </c>
      <c r="D15" s="31"/>
      <c r="E15" s="32">
        <f>SUM(E16,E17,E18,E19,E20)</f>
        <v>76698.299999999988</v>
      </c>
      <c r="F15" s="22"/>
      <c r="G15" s="22"/>
      <c r="H15" s="22"/>
      <c r="I15" s="33">
        <f>SUM(I16,I17,I18,I19,I20)</f>
        <v>75574.599999999991</v>
      </c>
      <c r="J15" s="34"/>
      <c r="K15" s="34"/>
      <c r="L15" s="34"/>
      <c r="M15" s="33">
        <f>SUM(M16,M17,M18,M19,M20)</f>
        <v>75574.599999999991</v>
      </c>
      <c r="N15" s="31"/>
      <c r="O15" s="31"/>
      <c r="P15" s="22"/>
      <c r="Q15" s="49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</row>
    <row r="16" spans="1:93" s="12" customFormat="1" ht="67.900000000000006" customHeight="1" outlineLevel="1" x14ac:dyDescent="0.2">
      <c r="A16" s="18" t="s">
        <v>21</v>
      </c>
      <c r="B16" s="20" t="s">
        <v>20</v>
      </c>
      <c r="C16" s="17" t="s">
        <v>110</v>
      </c>
      <c r="D16" s="17"/>
      <c r="E16" s="6">
        <v>37690.199999999997</v>
      </c>
      <c r="F16" s="6"/>
      <c r="G16" s="6"/>
      <c r="H16" s="6"/>
      <c r="I16" s="6">
        <v>37690.199999999997</v>
      </c>
      <c r="J16" s="6"/>
      <c r="K16" s="6"/>
      <c r="L16" s="6"/>
      <c r="M16" s="6">
        <v>37690.199999999997</v>
      </c>
      <c r="N16" s="17"/>
      <c r="O16" s="17"/>
      <c r="P16" s="52" t="s">
        <v>146</v>
      </c>
      <c r="Q16" s="50" t="s">
        <v>145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</row>
    <row r="17" spans="1:93" s="12" customFormat="1" ht="55.5" customHeight="1" outlineLevel="1" x14ac:dyDescent="0.2">
      <c r="A17" s="18" t="s">
        <v>22</v>
      </c>
      <c r="B17" s="20" t="s">
        <v>23</v>
      </c>
      <c r="C17" s="17" t="s">
        <v>111</v>
      </c>
      <c r="D17" s="17"/>
      <c r="E17" s="6">
        <v>1000</v>
      </c>
      <c r="F17" s="6"/>
      <c r="G17" s="6"/>
      <c r="H17" s="6"/>
      <c r="I17" s="6">
        <v>1000</v>
      </c>
      <c r="J17" s="6"/>
      <c r="K17" s="6"/>
      <c r="L17" s="6"/>
      <c r="M17" s="6">
        <v>1000</v>
      </c>
      <c r="N17" s="17"/>
      <c r="O17" s="17"/>
      <c r="P17" s="52" t="s">
        <v>147</v>
      </c>
      <c r="Q17" s="50" t="s">
        <v>145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</row>
    <row r="18" spans="1:93" s="12" customFormat="1" ht="43.5" customHeight="1" outlineLevel="1" x14ac:dyDescent="0.2">
      <c r="A18" s="18" t="s">
        <v>24</v>
      </c>
      <c r="B18" s="20" t="s">
        <v>25</v>
      </c>
      <c r="C18" s="17" t="s">
        <v>111</v>
      </c>
      <c r="D18" s="17"/>
      <c r="E18" s="6">
        <v>10056.700000000001</v>
      </c>
      <c r="F18" s="6"/>
      <c r="G18" s="6"/>
      <c r="H18" s="6"/>
      <c r="I18" s="6">
        <v>10056.700000000001</v>
      </c>
      <c r="J18" s="6"/>
      <c r="K18" s="6"/>
      <c r="L18" s="6"/>
      <c r="M18" s="6">
        <v>10056.700000000001</v>
      </c>
      <c r="N18" s="17"/>
      <c r="O18" s="17"/>
      <c r="P18" s="52" t="s">
        <v>148</v>
      </c>
      <c r="Q18" s="50" t="s">
        <v>145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</row>
    <row r="19" spans="1:93" s="12" customFormat="1" ht="45.75" customHeight="1" outlineLevel="1" x14ac:dyDescent="0.2">
      <c r="A19" s="18" t="s">
        <v>27</v>
      </c>
      <c r="B19" s="20" t="s">
        <v>26</v>
      </c>
      <c r="C19" s="17" t="s">
        <v>111</v>
      </c>
      <c r="D19" s="17"/>
      <c r="E19" s="6">
        <v>11351.4</v>
      </c>
      <c r="F19" s="6"/>
      <c r="G19" s="6"/>
      <c r="H19" s="6"/>
      <c r="I19" s="14">
        <v>10227.700000000001</v>
      </c>
      <c r="J19" s="6"/>
      <c r="K19" s="6"/>
      <c r="L19" s="6"/>
      <c r="M19" s="14">
        <v>10227.700000000001</v>
      </c>
      <c r="N19" s="17"/>
      <c r="O19" s="17"/>
      <c r="P19" s="51" t="s">
        <v>149</v>
      </c>
      <c r="Q19" s="50" t="s">
        <v>145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</row>
    <row r="20" spans="1:93" s="12" customFormat="1" ht="54" customHeight="1" outlineLevel="1" x14ac:dyDescent="0.2">
      <c r="A20" s="18" t="s">
        <v>29</v>
      </c>
      <c r="B20" s="20" t="s">
        <v>28</v>
      </c>
      <c r="C20" s="17" t="s">
        <v>111</v>
      </c>
      <c r="D20" s="17"/>
      <c r="E20" s="6">
        <v>16600</v>
      </c>
      <c r="F20" s="6"/>
      <c r="G20" s="6"/>
      <c r="H20" s="6"/>
      <c r="I20" s="6">
        <v>16600</v>
      </c>
      <c r="J20" s="6"/>
      <c r="K20" s="6"/>
      <c r="L20" s="6"/>
      <c r="M20" s="6">
        <v>16600</v>
      </c>
      <c r="N20" s="17"/>
      <c r="O20" s="17"/>
      <c r="P20" s="51" t="s">
        <v>150</v>
      </c>
      <c r="Q20" s="50" t="s">
        <v>145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</row>
    <row r="21" spans="1:93" s="12" customFormat="1" ht="63" customHeight="1" outlineLevel="1" x14ac:dyDescent="0.2">
      <c r="A21" s="18" t="s">
        <v>30</v>
      </c>
      <c r="B21" s="20" t="s">
        <v>31</v>
      </c>
      <c r="C21" s="17" t="s">
        <v>112</v>
      </c>
      <c r="D21" s="17"/>
      <c r="E21" s="19">
        <v>0</v>
      </c>
      <c r="F21" s="6"/>
      <c r="G21" s="6"/>
      <c r="H21" s="6"/>
      <c r="I21" s="6">
        <v>0</v>
      </c>
      <c r="J21" s="6"/>
      <c r="K21" s="6"/>
      <c r="L21" s="6"/>
      <c r="M21" s="6">
        <v>0</v>
      </c>
      <c r="N21" s="17"/>
      <c r="O21" s="17"/>
      <c r="P21" s="22"/>
      <c r="Q21" s="49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</row>
    <row r="22" spans="1:93" s="12" customFormat="1" ht="54.75" customHeight="1" outlineLevel="1" x14ac:dyDescent="0.2">
      <c r="A22" s="18" t="s">
        <v>32</v>
      </c>
      <c r="B22" s="20" t="s">
        <v>33</v>
      </c>
      <c r="C22" s="17" t="s">
        <v>111</v>
      </c>
      <c r="D22" s="17"/>
      <c r="E22" s="9">
        <v>0</v>
      </c>
      <c r="F22" s="6"/>
      <c r="G22" s="6"/>
      <c r="H22" s="6"/>
      <c r="I22" s="6">
        <v>0</v>
      </c>
      <c r="J22" s="6"/>
      <c r="K22" s="6"/>
      <c r="L22" s="6"/>
      <c r="M22" s="6">
        <v>0</v>
      </c>
      <c r="N22" s="17"/>
      <c r="O22" s="17"/>
      <c r="P22" s="22"/>
      <c r="Q22" s="49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</row>
    <row r="23" spans="1:93" ht="63" customHeight="1" outlineLevel="1" x14ac:dyDescent="0.2">
      <c r="A23" s="30" t="s">
        <v>34</v>
      </c>
      <c r="B23" s="25" t="s">
        <v>35</v>
      </c>
      <c r="C23" s="31" t="s">
        <v>113</v>
      </c>
      <c r="D23" s="31"/>
      <c r="E23" s="22">
        <f>SUM(E24,E25,E26,E27,E28,E29)</f>
        <v>272469.59999999998</v>
      </c>
      <c r="F23" s="22"/>
      <c r="G23" s="22"/>
      <c r="H23" s="22"/>
      <c r="I23" s="22">
        <f>SUM(I24,I25,I26,I27,I28,I29)</f>
        <v>271677.2</v>
      </c>
      <c r="J23" s="22"/>
      <c r="K23" s="22"/>
      <c r="L23" s="22"/>
      <c r="M23" s="22">
        <f>SUM(M24,M25,M26,M27,M28,M29)</f>
        <v>271677.2</v>
      </c>
      <c r="N23" s="31"/>
      <c r="O23" s="31"/>
      <c r="P23" s="22"/>
      <c r="Q23" s="49"/>
      <c r="R23" s="47"/>
      <c r="S23" s="47"/>
      <c r="T23" s="47"/>
      <c r="U23" s="47"/>
      <c r="V23" s="47"/>
    </row>
    <row r="24" spans="1:93" s="12" customFormat="1" ht="81" customHeight="1" outlineLevel="1" x14ac:dyDescent="0.2">
      <c r="A24" s="18" t="s">
        <v>37</v>
      </c>
      <c r="B24" s="20" t="s">
        <v>36</v>
      </c>
      <c r="C24" s="17" t="s">
        <v>112</v>
      </c>
      <c r="D24" s="17"/>
      <c r="E24" s="6">
        <v>91741.2</v>
      </c>
      <c r="F24" s="6"/>
      <c r="G24" s="6"/>
      <c r="H24" s="6"/>
      <c r="I24" s="10">
        <v>91565.8</v>
      </c>
      <c r="J24" s="6"/>
      <c r="K24" s="6"/>
      <c r="L24" s="6"/>
      <c r="M24" s="10">
        <v>91565.8</v>
      </c>
      <c r="N24" s="17"/>
      <c r="O24" s="17"/>
      <c r="P24" s="52" t="s">
        <v>151</v>
      </c>
      <c r="Q24" s="50" t="s">
        <v>145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</row>
    <row r="25" spans="1:93" s="12" customFormat="1" ht="41.25" customHeight="1" outlineLevel="1" x14ac:dyDescent="0.2">
      <c r="A25" s="18" t="s">
        <v>38</v>
      </c>
      <c r="B25" s="20" t="s">
        <v>39</v>
      </c>
      <c r="C25" s="17" t="s">
        <v>112</v>
      </c>
      <c r="D25" s="17"/>
      <c r="E25" s="6">
        <v>10226.799999999999</v>
      </c>
      <c r="F25" s="6"/>
      <c r="G25" s="6"/>
      <c r="H25" s="6"/>
      <c r="I25" s="22">
        <v>10208.799999999999</v>
      </c>
      <c r="J25" s="6"/>
      <c r="K25" s="6"/>
      <c r="L25" s="6"/>
      <c r="M25" s="22">
        <v>10208.799999999999</v>
      </c>
      <c r="N25" s="17"/>
      <c r="O25" s="17"/>
      <c r="P25" s="52" t="s">
        <v>152</v>
      </c>
      <c r="Q25" s="50" t="s">
        <v>145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</row>
    <row r="26" spans="1:93" s="12" customFormat="1" ht="78" customHeight="1" outlineLevel="1" x14ac:dyDescent="0.2">
      <c r="A26" s="18" t="s">
        <v>41</v>
      </c>
      <c r="B26" s="20" t="s">
        <v>40</v>
      </c>
      <c r="C26" s="17" t="s">
        <v>112</v>
      </c>
      <c r="D26" s="17"/>
      <c r="E26" s="22">
        <v>87195.6</v>
      </c>
      <c r="F26" s="29"/>
      <c r="G26" s="22"/>
      <c r="H26" s="22"/>
      <c r="I26" s="23">
        <v>86736.5</v>
      </c>
      <c r="J26" s="27"/>
      <c r="K26" s="27"/>
      <c r="L26" s="27"/>
      <c r="M26" s="23">
        <v>86736.5</v>
      </c>
      <c r="N26" s="17"/>
      <c r="O26" s="17"/>
      <c r="P26" s="52" t="s">
        <v>153</v>
      </c>
      <c r="Q26" s="50" t="s">
        <v>145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</row>
    <row r="27" spans="1:93" s="12" customFormat="1" ht="41.25" customHeight="1" outlineLevel="1" x14ac:dyDescent="0.2">
      <c r="A27" s="18" t="s">
        <v>43</v>
      </c>
      <c r="B27" s="20" t="s">
        <v>42</v>
      </c>
      <c r="C27" s="17" t="s">
        <v>112</v>
      </c>
      <c r="D27" s="17"/>
      <c r="E27" s="15">
        <v>1566.2</v>
      </c>
      <c r="F27" s="6"/>
      <c r="G27" s="6"/>
      <c r="H27" s="6"/>
      <c r="I27" s="15">
        <v>1566.2</v>
      </c>
      <c r="J27" s="6"/>
      <c r="K27" s="6"/>
      <c r="L27" s="6"/>
      <c r="M27" s="15">
        <v>1566.2</v>
      </c>
      <c r="N27" s="17"/>
      <c r="O27" s="17"/>
      <c r="P27" s="52" t="s">
        <v>154</v>
      </c>
      <c r="Q27" s="50" t="s">
        <v>145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</row>
    <row r="28" spans="1:93" s="12" customFormat="1" ht="53.25" customHeight="1" outlineLevel="1" x14ac:dyDescent="0.2">
      <c r="A28" s="18" t="s">
        <v>44</v>
      </c>
      <c r="B28" s="20" t="s">
        <v>45</v>
      </c>
      <c r="C28" s="17" t="s">
        <v>112</v>
      </c>
      <c r="D28" s="17"/>
      <c r="E28" s="6">
        <v>45663.199999999997</v>
      </c>
      <c r="F28" s="6"/>
      <c r="G28" s="6"/>
      <c r="H28" s="6"/>
      <c r="I28" s="14">
        <v>45650.9</v>
      </c>
      <c r="J28" s="6"/>
      <c r="K28" s="6"/>
      <c r="L28" s="6"/>
      <c r="M28" s="14">
        <v>45650.9</v>
      </c>
      <c r="N28" s="17"/>
      <c r="O28" s="17"/>
      <c r="P28" s="52" t="s">
        <v>155</v>
      </c>
      <c r="Q28" s="50" t="s">
        <v>145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</row>
    <row r="29" spans="1:93" s="12" customFormat="1" ht="48.75" customHeight="1" outlineLevel="1" x14ac:dyDescent="0.2">
      <c r="A29" s="18" t="s">
        <v>47</v>
      </c>
      <c r="B29" s="20" t="s">
        <v>46</v>
      </c>
      <c r="C29" s="17" t="s">
        <v>112</v>
      </c>
      <c r="D29" s="17"/>
      <c r="E29" s="6">
        <v>36076.6</v>
      </c>
      <c r="F29" s="6"/>
      <c r="G29" s="6"/>
      <c r="H29" s="6"/>
      <c r="I29" s="14">
        <v>35949</v>
      </c>
      <c r="J29" s="6"/>
      <c r="K29" s="6"/>
      <c r="L29" s="6"/>
      <c r="M29" s="14">
        <v>35949</v>
      </c>
      <c r="N29" s="17"/>
      <c r="O29" s="17"/>
      <c r="P29" s="52" t="s">
        <v>156</v>
      </c>
      <c r="Q29" s="50" t="s">
        <v>145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</row>
    <row r="30" spans="1:93" ht="55.5" customHeight="1" outlineLevel="1" x14ac:dyDescent="0.2">
      <c r="A30" s="30" t="s">
        <v>49</v>
      </c>
      <c r="B30" s="25" t="s">
        <v>48</v>
      </c>
      <c r="C30" s="31" t="s">
        <v>113</v>
      </c>
      <c r="D30" s="31"/>
      <c r="E30" s="22">
        <f>SUM(E31,E32,E33,E34)</f>
        <v>35100</v>
      </c>
      <c r="F30" s="22"/>
      <c r="G30" s="22">
        <f>SUM(G31:G34)</f>
        <v>500</v>
      </c>
      <c r="H30" s="22"/>
      <c r="I30" s="43">
        <f>SUM(I31,I32,I33,I34)</f>
        <v>35090.1</v>
      </c>
      <c r="J30" s="22"/>
      <c r="K30" s="22">
        <f>SUM(K31:K34)</f>
        <v>500</v>
      </c>
      <c r="L30" s="22"/>
      <c r="M30" s="43">
        <f>SUM(M31,M32,M33,M34)</f>
        <v>35090.1</v>
      </c>
      <c r="N30" s="31"/>
      <c r="O30" s="42">
        <f>SUM(O31:O34)</f>
        <v>500</v>
      </c>
      <c r="P30" s="22"/>
      <c r="Q30" s="50"/>
      <c r="R30" s="47"/>
      <c r="S30" s="47"/>
      <c r="T30" s="47"/>
      <c r="U30" s="47"/>
      <c r="V30" s="47"/>
    </row>
    <row r="31" spans="1:93" s="12" customFormat="1" ht="28.5" customHeight="1" outlineLevel="1" x14ac:dyDescent="0.2">
      <c r="A31" s="18" t="s">
        <v>51</v>
      </c>
      <c r="B31" s="20" t="s">
        <v>50</v>
      </c>
      <c r="C31" s="17" t="s">
        <v>111</v>
      </c>
      <c r="D31" s="17"/>
      <c r="E31" s="6">
        <v>0</v>
      </c>
      <c r="F31" s="6"/>
      <c r="G31" s="6"/>
      <c r="H31" s="6"/>
      <c r="I31" s="6">
        <v>0</v>
      </c>
      <c r="J31" s="6"/>
      <c r="K31" s="6"/>
      <c r="L31" s="6"/>
      <c r="M31" s="6">
        <v>0</v>
      </c>
      <c r="N31" s="17"/>
      <c r="O31" s="17"/>
      <c r="P31" s="22"/>
      <c r="Q31" s="50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</row>
    <row r="32" spans="1:93" s="12" customFormat="1" ht="39.75" customHeight="1" outlineLevel="1" x14ac:dyDescent="0.2">
      <c r="A32" s="18" t="s">
        <v>52</v>
      </c>
      <c r="B32" s="20" t="s">
        <v>53</v>
      </c>
      <c r="C32" s="17" t="s">
        <v>111</v>
      </c>
      <c r="D32" s="17"/>
      <c r="E32" s="6">
        <v>34000</v>
      </c>
      <c r="F32" s="6"/>
      <c r="G32" s="6"/>
      <c r="H32" s="6"/>
      <c r="I32" s="10">
        <v>33999.199999999997</v>
      </c>
      <c r="J32" s="6"/>
      <c r="K32" s="6"/>
      <c r="L32" s="6"/>
      <c r="M32" s="10">
        <v>33999.199999999997</v>
      </c>
      <c r="N32" s="17"/>
      <c r="O32" s="17"/>
      <c r="P32" s="48" t="s">
        <v>157</v>
      </c>
      <c r="Q32" s="50" t="s">
        <v>145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</row>
    <row r="33" spans="1:93" s="12" customFormat="1" ht="63" customHeight="1" outlineLevel="1" x14ac:dyDescent="0.2">
      <c r="A33" s="18" t="s">
        <v>55</v>
      </c>
      <c r="B33" s="20" t="s">
        <v>54</v>
      </c>
      <c r="C33" s="17" t="s">
        <v>111</v>
      </c>
      <c r="D33" s="17"/>
      <c r="E33" s="6">
        <v>800</v>
      </c>
      <c r="F33" s="6"/>
      <c r="G33" s="6"/>
      <c r="H33" s="6"/>
      <c r="I33" s="6">
        <v>790.9</v>
      </c>
      <c r="J33" s="6"/>
      <c r="K33" s="6"/>
      <c r="L33" s="6"/>
      <c r="M33" s="6">
        <v>790.9</v>
      </c>
      <c r="N33" s="17"/>
      <c r="O33" s="17"/>
      <c r="P33" s="52" t="s">
        <v>158</v>
      </c>
      <c r="Q33" s="50" t="s">
        <v>145</v>
      </c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</row>
    <row r="34" spans="1:93" s="12" customFormat="1" ht="90.75" customHeight="1" outlineLevel="1" x14ac:dyDescent="0.2">
      <c r="A34" s="24" t="s">
        <v>57</v>
      </c>
      <c r="B34" s="25" t="s">
        <v>56</v>
      </c>
      <c r="C34" s="26" t="s">
        <v>112</v>
      </c>
      <c r="D34" s="26"/>
      <c r="E34" s="27">
        <v>300</v>
      </c>
      <c r="F34" s="27"/>
      <c r="G34" s="27">
        <v>500</v>
      </c>
      <c r="H34" s="27"/>
      <c r="I34" s="27">
        <v>300</v>
      </c>
      <c r="J34" s="27"/>
      <c r="K34" s="27">
        <v>500</v>
      </c>
      <c r="L34" s="27"/>
      <c r="M34" s="27">
        <v>300</v>
      </c>
      <c r="N34" s="26"/>
      <c r="O34" s="27">
        <v>500</v>
      </c>
      <c r="P34" s="52" t="s">
        <v>159</v>
      </c>
      <c r="Q34" s="50" t="s">
        <v>145</v>
      </c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</row>
    <row r="35" spans="1:93" s="21" customFormat="1" ht="17.25" customHeight="1" outlineLevel="1" x14ac:dyDescent="0.2">
      <c r="A35" s="24"/>
      <c r="B35" s="35" t="s">
        <v>121</v>
      </c>
      <c r="C35" s="26"/>
      <c r="D35" s="26"/>
      <c r="E35" s="27">
        <f>SUM(E30,E23,E15)</f>
        <v>384267.89999999997</v>
      </c>
      <c r="F35" s="27"/>
      <c r="G35" s="27">
        <f>SUM(G30,G23,G15)</f>
        <v>500</v>
      </c>
      <c r="H35" s="27"/>
      <c r="I35" s="27">
        <f>SUM(I30,I23,I15)</f>
        <v>382341.89999999997</v>
      </c>
      <c r="J35" s="27"/>
      <c r="K35" s="27">
        <f>SUM(K30,K23,K15)</f>
        <v>500</v>
      </c>
      <c r="L35" s="27"/>
      <c r="M35" s="27">
        <f>SUM(M30,M23,M15)</f>
        <v>382341.89999999997</v>
      </c>
      <c r="N35" s="26"/>
      <c r="O35" s="36">
        <f>SUM(O30,O23,O15)</f>
        <v>500</v>
      </c>
      <c r="P35" s="22"/>
      <c r="Q35" s="49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</row>
    <row r="36" spans="1:93" ht="17.25" customHeight="1" outlineLevel="1" x14ac:dyDescent="0.2">
      <c r="A36" s="74" t="s">
        <v>16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/>
      <c r="P36" s="22"/>
      <c r="Q36" s="49"/>
      <c r="R36" s="47"/>
      <c r="S36" s="47"/>
      <c r="T36" s="47"/>
      <c r="U36" s="47"/>
      <c r="V36" s="47"/>
    </row>
    <row r="37" spans="1:93" ht="54.75" customHeight="1" outlineLevel="1" x14ac:dyDescent="0.2">
      <c r="A37" s="30" t="s">
        <v>59</v>
      </c>
      <c r="B37" s="25" t="s">
        <v>58</v>
      </c>
      <c r="C37" s="31" t="s">
        <v>113</v>
      </c>
      <c r="D37" s="31"/>
      <c r="E37" s="22">
        <f>SUM(E38,E39,E40,E41)</f>
        <v>57818.299999999996</v>
      </c>
      <c r="F37" s="22"/>
      <c r="G37" s="22"/>
      <c r="H37" s="22"/>
      <c r="I37" s="22">
        <f>SUM(I38,I39,I40,I41)</f>
        <v>57818.299999999996</v>
      </c>
      <c r="J37" s="22"/>
      <c r="K37" s="22"/>
      <c r="L37" s="22"/>
      <c r="M37" s="22">
        <f>SUM(M38,M39,M40,M41)</f>
        <v>57818.299999999996</v>
      </c>
      <c r="N37" s="31"/>
      <c r="O37" s="31"/>
      <c r="P37" s="22"/>
      <c r="Q37" s="49"/>
      <c r="R37" s="47"/>
      <c r="S37" s="47"/>
      <c r="T37" s="47"/>
      <c r="U37" s="47"/>
      <c r="V37" s="47"/>
    </row>
    <row r="38" spans="1:93" s="12" customFormat="1" ht="54.75" customHeight="1" outlineLevel="1" x14ac:dyDescent="0.2">
      <c r="A38" s="30" t="s">
        <v>61</v>
      </c>
      <c r="B38" s="25" t="s">
        <v>60</v>
      </c>
      <c r="C38" s="31" t="s">
        <v>111</v>
      </c>
      <c r="D38" s="31"/>
      <c r="E38" s="22">
        <v>33088.699999999997</v>
      </c>
      <c r="F38" s="22"/>
      <c r="G38" s="22"/>
      <c r="H38" s="22"/>
      <c r="I38" s="22">
        <v>33088.699999999997</v>
      </c>
      <c r="J38" s="22"/>
      <c r="K38" s="22"/>
      <c r="L38" s="22"/>
      <c r="M38" s="22">
        <v>33088.699999999997</v>
      </c>
      <c r="N38" s="31"/>
      <c r="O38" s="31"/>
      <c r="P38" s="48" t="s">
        <v>160</v>
      </c>
      <c r="Q38" s="50" t="s">
        <v>145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</row>
    <row r="39" spans="1:93" s="12" customFormat="1" ht="80.25" customHeight="1" outlineLevel="1" x14ac:dyDescent="0.2">
      <c r="A39" s="30" t="s">
        <v>63</v>
      </c>
      <c r="B39" s="25" t="s">
        <v>62</v>
      </c>
      <c r="C39" s="31" t="s">
        <v>112</v>
      </c>
      <c r="D39" s="31"/>
      <c r="E39" s="22">
        <v>17569.400000000001</v>
      </c>
      <c r="F39" s="22"/>
      <c r="G39" s="22"/>
      <c r="H39" s="22"/>
      <c r="I39" s="22">
        <v>17569.400000000001</v>
      </c>
      <c r="J39" s="22"/>
      <c r="K39" s="22"/>
      <c r="L39" s="22"/>
      <c r="M39" s="22">
        <v>17569.400000000001</v>
      </c>
      <c r="N39" s="31"/>
      <c r="O39" s="31"/>
      <c r="P39" s="48" t="s">
        <v>161</v>
      </c>
      <c r="Q39" s="50" t="s">
        <v>145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</row>
    <row r="40" spans="1:93" s="12" customFormat="1" ht="63" customHeight="1" outlineLevel="1" x14ac:dyDescent="0.2">
      <c r="A40" s="30" t="s">
        <v>64</v>
      </c>
      <c r="B40" s="25" t="s">
        <v>65</v>
      </c>
      <c r="C40" s="31" t="s">
        <v>112</v>
      </c>
      <c r="D40" s="31"/>
      <c r="E40" s="22">
        <v>5050</v>
      </c>
      <c r="F40" s="22"/>
      <c r="G40" s="22"/>
      <c r="H40" s="22"/>
      <c r="I40" s="22">
        <v>5050</v>
      </c>
      <c r="J40" s="37"/>
      <c r="K40" s="37"/>
      <c r="L40" s="37"/>
      <c r="M40" s="22">
        <v>5050</v>
      </c>
      <c r="N40" s="31"/>
      <c r="O40" s="31"/>
      <c r="P40" s="48" t="s">
        <v>162</v>
      </c>
      <c r="Q40" s="50" t="s">
        <v>145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</row>
    <row r="41" spans="1:93" s="12" customFormat="1" ht="66.75" customHeight="1" outlineLevel="1" x14ac:dyDescent="0.2">
      <c r="A41" s="30" t="s">
        <v>67</v>
      </c>
      <c r="B41" s="25" t="s">
        <v>66</v>
      </c>
      <c r="C41" s="31" t="s">
        <v>112</v>
      </c>
      <c r="D41" s="31"/>
      <c r="E41" s="22">
        <v>2110.1999999999998</v>
      </c>
      <c r="F41" s="22"/>
      <c r="G41" s="22"/>
      <c r="H41" s="22"/>
      <c r="I41" s="38">
        <v>2110.1999999999998</v>
      </c>
      <c r="J41" s="22"/>
      <c r="K41" s="22"/>
      <c r="L41" s="22"/>
      <c r="M41" s="38">
        <v>2110.1999999999998</v>
      </c>
      <c r="N41" s="31"/>
      <c r="O41" s="31"/>
      <c r="P41" s="48" t="s">
        <v>163</v>
      </c>
      <c r="Q41" s="50" t="s">
        <v>145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</row>
    <row r="42" spans="1:93" ht="79.5" customHeight="1" outlineLevel="1" x14ac:dyDescent="0.2">
      <c r="A42" s="30" t="s">
        <v>69</v>
      </c>
      <c r="B42" s="25" t="s">
        <v>68</v>
      </c>
      <c r="C42" s="31" t="s">
        <v>113</v>
      </c>
      <c r="D42" s="31"/>
      <c r="E42" s="22">
        <f>SUM(E43:E56)</f>
        <v>200396.69999999998</v>
      </c>
      <c r="F42" s="22"/>
      <c r="G42" s="22"/>
      <c r="H42" s="22"/>
      <c r="I42" s="22">
        <f>SUM(I43:I56)</f>
        <v>200049.6</v>
      </c>
      <c r="J42" s="22"/>
      <c r="K42" s="22"/>
      <c r="L42" s="22"/>
      <c r="M42" s="22">
        <f>SUM(M43:M56)</f>
        <v>200049.6</v>
      </c>
      <c r="N42" s="31"/>
      <c r="O42" s="31"/>
      <c r="P42" s="22"/>
      <c r="Q42" s="49"/>
      <c r="R42" s="47"/>
      <c r="S42" s="47"/>
      <c r="T42" s="47"/>
      <c r="U42" s="47"/>
      <c r="V42" s="47"/>
    </row>
    <row r="43" spans="1:93" s="12" customFormat="1" ht="55.5" customHeight="1" outlineLevel="1" x14ac:dyDescent="0.2">
      <c r="A43" s="30" t="s">
        <v>71</v>
      </c>
      <c r="B43" s="25" t="s">
        <v>70</v>
      </c>
      <c r="C43" s="31" t="s">
        <v>114</v>
      </c>
      <c r="D43" s="31"/>
      <c r="E43" s="22">
        <v>45549.3</v>
      </c>
      <c r="F43" s="22"/>
      <c r="G43" s="22"/>
      <c r="H43" s="22"/>
      <c r="I43" s="22">
        <v>45549.3</v>
      </c>
      <c r="J43" s="22"/>
      <c r="K43" s="22"/>
      <c r="L43" s="22"/>
      <c r="M43" s="22">
        <v>45549.3</v>
      </c>
      <c r="N43" s="31"/>
      <c r="O43" s="31"/>
      <c r="P43" s="52" t="s">
        <v>164</v>
      </c>
      <c r="Q43" s="50" t="s">
        <v>145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</row>
    <row r="44" spans="1:93" s="12" customFormat="1" ht="63" customHeight="1" outlineLevel="1" x14ac:dyDescent="0.2">
      <c r="A44" s="30" t="s">
        <v>73</v>
      </c>
      <c r="B44" s="25" t="s">
        <v>72</v>
      </c>
      <c r="C44" s="31" t="s">
        <v>114</v>
      </c>
      <c r="D44" s="31"/>
      <c r="E44" s="22">
        <v>15008</v>
      </c>
      <c r="F44" s="22"/>
      <c r="G44" s="22"/>
      <c r="H44" s="22"/>
      <c r="I44" s="22">
        <v>15008</v>
      </c>
      <c r="J44" s="22"/>
      <c r="K44" s="22"/>
      <c r="L44" s="22"/>
      <c r="M44" s="22">
        <v>15008</v>
      </c>
      <c r="N44" s="31"/>
      <c r="O44" s="31"/>
      <c r="P44" s="52" t="s">
        <v>165</v>
      </c>
      <c r="Q44" s="50" t="s">
        <v>145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</row>
    <row r="45" spans="1:93" s="12" customFormat="1" ht="55.5" customHeight="1" outlineLevel="1" x14ac:dyDescent="0.2">
      <c r="A45" s="30" t="s">
        <v>75</v>
      </c>
      <c r="B45" s="25" t="s">
        <v>74</v>
      </c>
      <c r="C45" s="31" t="s">
        <v>114</v>
      </c>
      <c r="D45" s="31"/>
      <c r="E45" s="22">
        <v>37296.699999999997</v>
      </c>
      <c r="F45" s="22"/>
      <c r="G45" s="22"/>
      <c r="H45" s="22"/>
      <c r="I45" s="23">
        <v>37296.6</v>
      </c>
      <c r="J45" s="22"/>
      <c r="K45" s="22"/>
      <c r="L45" s="22"/>
      <c r="M45" s="23">
        <v>37296.6</v>
      </c>
      <c r="N45" s="31"/>
      <c r="O45" s="31"/>
      <c r="P45" s="52" t="s">
        <v>166</v>
      </c>
      <c r="Q45" s="50" t="s">
        <v>145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</row>
    <row r="46" spans="1:93" s="12" customFormat="1" ht="54" customHeight="1" outlineLevel="1" x14ac:dyDescent="0.2">
      <c r="A46" s="71" t="s">
        <v>77</v>
      </c>
      <c r="B46" s="69" t="s">
        <v>76</v>
      </c>
      <c r="C46" s="73" t="s">
        <v>114</v>
      </c>
      <c r="D46" s="31"/>
      <c r="E46" s="22">
        <v>150</v>
      </c>
      <c r="F46" s="22"/>
      <c r="G46" s="22"/>
      <c r="H46" s="22"/>
      <c r="I46" s="22">
        <v>150</v>
      </c>
      <c r="J46" s="22"/>
      <c r="K46" s="22"/>
      <c r="L46" s="22"/>
      <c r="M46" s="22">
        <v>150</v>
      </c>
      <c r="N46" s="31"/>
      <c r="O46" s="31"/>
      <c r="P46" s="22"/>
      <c r="Q46" s="50" t="s">
        <v>145</v>
      </c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</row>
    <row r="47" spans="1:93" s="12" customFormat="1" ht="51" customHeight="1" outlineLevel="1" x14ac:dyDescent="0.2">
      <c r="A47" s="72"/>
      <c r="B47" s="70"/>
      <c r="C47" s="72"/>
      <c r="D47" s="31"/>
      <c r="E47" s="22">
        <v>4682</v>
      </c>
      <c r="F47" s="22"/>
      <c r="G47" s="22"/>
      <c r="H47" s="22" t="s">
        <v>116</v>
      </c>
      <c r="I47" s="22">
        <v>4659.1000000000004</v>
      </c>
      <c r="J47" s="22"/>
      <c r="K47" s="22"/>
      <c r="L47" s="22"/>
      <c r="M47" s="22">
        <v>4659.1000000000004</v>
      </c>
      <c r="N47" s="31"/>
      <c r="O47" s="31"/>
      <c r="P47" s="22"/>
      <c r="Q47" s="50" t="s">
        <v>145</v>
      </c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</row>
    <row r="48" spans="1:93" s="12" customFormat="1" ht="70.5" customHeight="1" outlineLevel="1" x14ac:dyDescent="0.2">
      <c r="A48" s="30" t="s">
        <v>78</v>
      </c>
      <c r="B48" s="25" t="s">
        <v>117</v>
      </c>
      <c r="C48" s="31" t="s">
        <v>114</v>
      </c>
      <c r="D48" s="31"/>
      <c r="E48" s="22">
        <v>56966.3</v>
      </c>
      <c r="F48" s="22"/>
      <c r="G48" s="22"/>
      <c r="H48" s="22"/>
      <c r="I48" s="23">
        <v>56829.3</v>
      </c>
      <c r="J48" s="22"/>
      <c r="K48" s="22"/>
      <c r="L48" s="22"/>
      <c r="M48" s="23">
        <v>56829.3</v>
      </c>
      <c r="N48" s="31"/>
      <c r="O48" s="31"/>
      <c r="P48" s="52" t="s">
        <v>174</v>
      </c>
      <c r="Q48" s="50" t="s">
        <v>145</v>
      </c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</row>
    <row r="49" spans="1:93" s="12" customFormat="1" ht="55.5" customHeight="1" outlineLevel="1" x14ac:dyDescent="0.2">
      <c r="A49" s="30" t="s">
        <v>79</v>
      </c>
      <c r="B49" s="25" t="s">
        <v>118</v>
      </c>
      <c r="C49" s="31" t="s">
        <v>114</v>
      </c>
      <c r="D49" s="22"/>
      <c r="E49" s="39">
        <v>2749.9</v>
      </c>
      <c r="F49" s="22"/>
      <c r="G49" s="22"/>
      <c r="H49" s="22"/>
      <c r="I49" s="39">
        <v>2749.9</v>
      </c>
      <c r="J49" s="22"/>
      <c r="K49" s="22"/>
      <c r="L49" s="22"/>
      <c r="M49" s="39">
        <v>2749.9</v>
      </c>
      <c r="N49" s="31"/>
      <c r="O49" s="31"/>
      <c r="P49" s="52" t="s">
        <v>167</v>
      </c>
      <c r="Q49" s="50" t="s">
        <v>145</v>
      </c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</row>
    <row r="50" spans="1:93" s="12" customFormat="1" ht="54.75" customHeight="1" outlineLevel="1" x14ac:dyDescent="0.2">
      <c r="A50" s="30" t="s">
        <v>80</v>
      </c>
      <c r="B50" s="25" t="s">
        <v>81</v>
      </c>
      <c r="C50" s="31" t="s">
        <v>114</v>
      </c>
      <c r="D50" s="31"/>
      <c r="E50" s="22">
        <v>919.4</v>
      </c>
      <c r="F50" s="22"/>
      <c r="G50" s="22"/>
      <c r="H50" s="22"/>
      <c r="I50" s="40">
        <v>919.4</v>
      </c>
      <c r="J50" s="22"/>
      <c r="K50" s="22"/>
      <c r="L50" s="22"/>
      <c r="M50" s="40">
        <v>919.4</v>
      </c>
      <c r="N50" s="31"/>
      <c r="O50" s="31"/>
      <c r="P50" s="48" t="s">
        <v>168</v>
      </c>
      <c r="Q50" s="50" t="s">
        <v>145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</row>
    <row r="51" spans="1:93" s="12" customFormat="1" ht="56.25" customHeight="1" outlineLevel="1" x14ac:dyDescent="0.2">
      <c r="A51" s="30" t="s">
        <v>83</v>
      </c>
      <c r="B51" s="25" t="s">
        <v>82</v>
      </c>
      <c r="C51" s="31" t="s">
        <v>114</v>
      </c>
      <c r="D51" s="31"/>
      <c r="E51" s="22">
        <v>239.5</v>
      </c>
      <c r="F51" s="22"/>
      <c r="G51" s="22"/>
      <c r="H51" s="22"/>
      <c r="I51" s="23">
        <v>214.1</v>
      </c>
      <c r="J51" s="22"/>
      <c r="K51" s="22"/>
      <c r="L51" s="22"/>
      <c r="M51" s="23">
        <v>214.1</v>
      </c>
      <c r="N51" s="31"/>
      <c r="O51" s="31"/>
      <c r="P51" s="52" t="s">
        <v>169</v>
      </c>
      <c r="Q51" s="50" t="s">
        <v>145</v>
      </c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</row>
    <row r="52" spans="1:93" s="12" customFormat="1" ht="93" customHeight="1" outlineLevel="1" x14ac:dyDescent="0.2">
      <c r="A52" s="30" t="s">
        <v>85</v>
      </c>
      <c r="B52" s="25" t="s">
        <v>84</v>
      </c>
      <c r="C52" s="31" t="s">
        <v>114</v>
      </c>
      <c r="D52" s="31"/>
      <c r="E52" s="22">
        <v>4523.3999999999996</v>
      </c>
      <c r="F52" s="22"/>
      <c r="G52" s="22"/>
      <c r="H52" s="22"/>
      <c r="I52" s="23">
        <v>4497.2</v>
      </c>
      <c r="J52" s="41"/>
      <c r="K52" s="41"/>
      <c r="L52" s="41"/>
      <c r="M52" s="23">
        <v>4497.2</v>
      </c>
      <c r="N52" s="31"/>
      <c r="O52" s="31"/>
      <c r="P52" s="52" t="s">
        <v>170</v>
      </c>
      <c r="Q52" s="50" t="s">
        <v>145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</row>
    <row r="53" spans="1:93" s="12" customFormat="1" ht="57.75" customHeight="1" outlineLevel="1" x14ac:dyDescent="0.2">
      <c r="A53" s="30" t="s">
        <v>87</v>
      </c>
      <c r="B53" s="25" t="s">
        <v>86</v>
      </c>
      <c r="C53" s="31" t="s">
        <v>114</v>
      </c>
      <c r="D53" s="31"/>
      <c r="E53" s="22">
        <v>4079</v>
      </c>
      <c r="F53" s="22"/>
      <c r="G53" s="22"/>
      <c r="H53" s="22"/>
      <c r="I53" s="23">
        <v>4047.2</v>
      </c>
      <c r="J53" s="22"/>
      <c r="K53" s="22"/>
      <c r="L53" s="22"/>
      <c r="M53" s="23">
        <v>4047.2</v>
      </c>
      <c r="N53" s="31"/>
      <c r="O53" s="31"/>
      <c r="P53" s="52" t="s">
        <v>171</v>
      </c>
      <c r="Q53" s="50" t="s">
        <v>145</v>
      </c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</row>
    <row r="54" spans="1:93" s="12" customFormat="1" ht="69" customHeight="1" outlineLevel="1" x14ac:dyDescent="0.2">
      <c r="A54" s="30" t="s">
        <v>126</v>
      </c>
      <c r="B54" s="25" t="s">
        <v>127</v>
      </c>
      <c r="C54" s="31" t="s">
        <v>114</v>
      </c>
      <c r="D54" s="31"/>
      <c r="E54" s="22">
        <v>1946.7</v>
      </c>
      <c r="F54" s="22"/>
      <c r="G54" s="22"/>
      <c r="H54" s="22"/>
      <c r="I54" s="22">
        <v>1946.7</v>
      </c>
      <c r="J54" s="22"/>
      <c r="K54" s="22"/>
      <c r="L54" s="22"/>
      <c r="M54" s="22">
        <v>1946.7</v>
      </c>
      <c r="N54" s="31"/>
      <c r="O54" s="31"/>
      <c r="P54" s="52" t="s">
        <v>172</v>
      </c>
      <c r="Q54" s="50" t="s">
        <v>145</v>
      </c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</row>
    <row r="55" spans="1:93" s="12" customFormat="1" ht="54" customHeight="1" outlineLevel="1" x14ac:dyDescent="0.2">
      <c r="A55" s="30" t="s">
        <v>88</v>
      </c>
      <c r="B55" s="25" t="s">
        <v>128</v>
      </c>
      <c r="C55" s="31" t="s">
        <v>114</v>
      </c>
      <c r="D55" s="31"/>
      <c r="E55" s="32">
        <v>23284.2</v>
      </c>
      <c r="F55" s="22"/>
      <c r="G55" s="22"/>
      <c r="H55" s="22"/>
      <c r="I55" s="23">
        <v>23240.5</v>
      </c>
      <c r="J55" s="22"/>
      <c r="K55" s="22"/>
      <c r="L55" s="22"/>
      <c r="M55" s="23">
        <v>23240.5</v>
      </c>
      <c r="N55" s="31"/>
      <c r="O55" s="31"/>
      <c r="P55" s="52" t="s">
        <v>173</v>
      </c>
      <c r="Q55" s="50" t="s">
        <v>145</v>
      </c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</row>
    <row r="56" spans="1:93" s="12" customFormat="1" ht="106.5" customHeight="1" outlineLevel="1" x14ac:dyDescent="0.2">
      <c r="A56" s="30" t="s">
        <v>89</v>
      </c>
      <c r="B56" s="25" t="s">
        <v>129</v>
      </c>
      <c r="C56" s="31" t="s">
        <v>114</v>
      </c>
      <c r="D56" s="31"/>
      <c r="E56" s="22">
        <v>3002.3</v>
      </c>
      <c r="F56" s="22"/>
      <c r="G56" s="22"/>
      <c r="H56" s="22"/>
      <c r="I56" s="22">
        <v>2942.3</v>
      </c>
      <c r="J56" s="22"/>
      <c r="K56" s="22"/>
      <c r="L56" s="22"/>
      <c r="M56" s="22">
        <v>2942.3</v>
      </c>
      <c r="N56" s="31"/>
      <c r="O56" s="22"/>
      <c r="P56" s="22" t="s">
        <v>175</v>
      </c>
      <c r="Q56" s="50" t="s">
        <v>145</v>
      </c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</row>
    <row r="57" spans="1:93" s="12" customFormat="1" ht="18.75" customHeight="1" outlineLevel="1" x14ac:dyDescent="0.2">
      <c r="A57" s="30"/>
      <c r="B57" s="35" t="s">
        <v>122</v>
      </c>
      <c r="C57" s="31"/>
      <c r="D57" s="31"/>
      <c r="E57" s="22">
        <f>SUM(E42,E37)</f>
        <v>258214.99999999997</v>
      </c>
      <c r="F57" s="22"/>
      <c r="G57" s="22"/>
      <c r="H57" s="22"/>
      <c r="I57" s="22">
        <f>SUM(I42,I37)</f>
        <v>257867.9</v>
      </c>
      <c r="J57" s="22"/>
      <c r="K57" s="22"/>
      <c r="L57" s="22"/>
      <c r="M57" s="22">
        <f>SUM(M42,M37)</f>
        <v>257867.9</v>
      </c>
      <c r="N57" s="31"/>
      <c r="O57" s="31"/>
      <c r="P57" s="22"/>
      <c r="Q57" s="4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</row>
    <row r="58" spans="1:93" ht="22.5" customHeight="1" outlineLevel="1" x14ac:dyDescent="0.2">
      <c r="A58" s="61" t="s">
        <v>124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  <c r="P58" s="22"/>
      <c r="Q58" s="49"/>
      <c r="R58" s="47"/>
      <c r="S58" s="47"/>
      <c r="T58" s="47"/>
      <c r="U58" s="47"/>
      <c r="V58" s="47"/>
    </row>
    <row r="59" spans="1:93" ht="44.25" customHeight="1" outlineLevel="1" x14ac:dyDescent="0.2">
      <c r="A59" s="30" t="s">
        <v>91</v>
      </c>
      <c r="B59" s="25" t="s">
        <v>90</v>
      </c>
      <c r="C59" s="31" t="s">
        <v>113</v>
      </c>
      <c r="D59" s="31"/>
      <c r="E59" s="22">
        <v>77645.399999999994</v>
      </c>
      <c r="F59" s="22"/>
      <c r="G59" s="22"/>
      <c r="H59" s="22"/>
      <c r="I59" s="22">
        <v>77625.399999999994</v>
      </c>
      <c r="J59" s="22"/>
      <c r="K59" s="22"/>
      <c r="L59" s="22"/>
      <c r="M59" s="22">
        <v>77625.399999999994</v>
      </c>
      <c r="N59" s="31"/>
      <c r="O59" s="31"/>
      <c r="P59" s="22"/>
      <c r="Q59" s="49"/>
      <c r="R59" s="47"/>
      <c r="S59" s="47"/>
      <c r="T59" s="47"/>
      <c r="U59" s="47"/>
      <c r="V59" s="47"/>
    </row>
    <row r="60" spans="1:93" s="12" customFormat="1" ht="56.25" customHeight="1" outlineLevel="1" x14ac:dyDescent="0.2">
      <c r="A60" s="30" t="s">
        <v>92</v>
      </c>
      <c r="B60" s="25" t="s">
        <v>93</v>
      </c>
      <c r="C60" s="31" t="s">
        <v>112</v>
      </c>
      <c r="D60" s="31"/>
      <c r="E60" s="22">
        <v>77645.399999999994</v>
      </c>
      <c r="F60" s="22"/>
      <c r="G60" s="22"/>
      <c r="H60" s="22"/>
      <c r="I60" s="22">
        <v>77625.399999999994</v>
      </c>
      <c r="J60" s="22"/>
      <c r="K60" s="22"/>
      <c r="L60" s="22"/>
      <c r="M60" s="22">
        <v>77625.399999999994</v>
      </c>
      <c r="N60" s="31"/>
      <c r="O60" s="31"/>
      <c r="P60" s="52" t="s">
        <v>176</v>
      </c>
      <c r="Q60" s="50" t="s">
        <v>145</v>
      </c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</row>
    <row r="61" spans="1:93" ht="43.5" customHeight="1" outlineLevel="1" x14ac:dyDescent="0.2">
      <c r="A61" s="30" t="s">
        <v>95</v>
      </c>
      <c r="B61" s="25" t="s">
        <v>94</v>
      </c>
      <c r="C61" s="31" t="s">
        <v>113</v>
      </c>
      <c r="D61" s="31"/>
      <c r="E61" s="22">
        <f>SUM(E62,E63)</f>
        <v>228958.3</v>
      </c>
      <c r="F61" s="22"/>
      <c r="G61" s="22"/>
      <c r="H61" s="22"/>
      <c r="I61" s="22">
        <f>SUM(I62,I63)</f>
        <v>198893.3</v>
      </c>
      <c r="J61" s="22"/>
      <c r="K61" s="22"/>
      <c r="L61" s="22"/>
      <c r="M61" s="22">
        <f>SUM(M62,M63)</f>
        <v>198893.3</v>
      </c>
      <c r="N61" s="31"/>
      <c r="O61" s="31"/>
      <c r="P61" s="22"/>
      <c r="Q61" s="49"/>
      <c r="R61" s="47"/>
      <c r="S61" s="47"/>
      <c r="T61" s="47"/>
      <c r="U61" s="47"/>
      <c r="V61" s="47"/>
    </row>
    <row r="62" spans="1:93" s="12" customFormat="1" ht="51" customHeight="1" outlineLevel="1" x14ac:dyDescent="0.2">
      <c r="A62" s="30" t="s">
        <v>96</v>
      </c>
      <c r="B62" s="25" t="s">
        <v>97</v>
      </c>
      <c r="C62" s="31" t="s">
        <v>112</v>
      </c>
      <c r="D62" s="31"/>
      <c r="E62" s="22">
        <v>205247.3</v>
      </c>
      <c r="F62" s="22"/>
      <c r="G62" s="22"/>
      <c r="H62" s="22"/>
      <c r="I62" s="22">
        <v>175182.3</v>
      </c>
      <c r="J62" s="22"/>
      <c r="K62" s="22"/>
      <c r="L62" s="22"/>
      <c r="M62" s="22">
        <v>175182.3</v>
      </c>
      <c r="N62" s="31"/>
      <c r="O62" s="31"/>
      <c r="P62" s="52" t="s">
        <v>177</v>
      </c>
      <c r="Q62" s="50" t="s">
        <v>145</v>
      </c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</row>
    <row r="63" spans="1:93" s="12" customFormat="1" ht="78.75" customHeight="1" outlineLevel="1" x14ac:dyDescent="0.2">
      <c r="A63" s="30" t="s">
        <v>99</v>
      </c>
      <c r="B63" s="25" t="s">
        <v>98</v>
      </c>
      <c r="C63" s="31" t="s">
        <v>115</v>
      </c>
      <c r="D63" s="31"/>
      <c r="E63" s="22">
        <v>23711</v>
      </c>
      <c r="F63" s="22"/>
      <c r="G63" s="22"/>
      <c r="H63" s="22"/>
      <c r="I63" s="22">
        <v>23711</v>
      </c>
      <c r="J63" s="22"/>
      <c r="K63" s="22"/>
      <c r="L63" s="22"/>
      <c r="M63" s="22">
        <v>23711</v>
      </c>
      <c r="N63" s="31"/>
      <c r="O63" s="31"/>
      <c r="P63" s="52" t="s">
        <v>178</v>
      </c>
      <c r="Q63" s="50" t="s">
        <v>145</v>
      </c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</row>
    <row r="64" spans="1:93" s="12" customFormat="1" ht="42" customHeight="1" outlineLevel="1" x14ac:dyDescent="0.2">
      <c r="A64" s="30" t="s">
        <v>119</v>
      </c>
      <c r="B64" s="25" t="s">
        <v>120</v>
      </c>
      <c r="C64" s="31" t="s">
        <v>113</v>
      </c>
      <c r="D64" s="31"/>
      <c r="E64" s="22">
        <v>0</v>
      </c>
      <c r="F64" s="22"/>
      <c r="G64" s="22"/>
      <c r="H64" s="22"/>
      <c r="I64" s="22">
        <v>0</v>
      </c>
      <c r="J64" s="22"/>
      <c r="K64" s="22"/>
      <c r="L64" s="22"/>
      <c r="M64" s="22">
        <v>0</v>
      </c>
      <c r="N64" s="31"/>
      <c r="O64" s="31"/>
      <c r="P64" s="22"/>
      <c r="Q64" s="50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</row>
    <row r="65" spans="1:93" ht="42" customHeight="1" outlineLevel="1" x14ac:dyDescent="0.2">
      <c r="A65" s="30" t="s">
        <v>100</v>
      </c>
      <c r="B65" s="25" t="s">
        <v>101</v>
      </c>
      <c r="C65" s="31" t="s">
        <v>113</v>
      </c>
      <c r="D65" s="31"/>
      <c r="E65" s="22">
        <f>SUM(E66)</f>
        <v>56000</v>
      </c>
      <c r="F65" s="22"/>
      <c r="G65" s="22"/>
      <c r="H65" s="22"/>
      <c r="I65" s="23">
        <v>55990</v>
      </c>
      <c r="J65" s="22"/>
      <c r="K65" s="22"/>
      <c r="L65" s="22"/>
      <c r="M65" s="23">
        <v>55990</v>
      </c>
      <c r="N65" s="31"/>
      <c r="O65" s="31"/>
      <c r="P65" s="22"/>
      <c r="Q65" s="49"/>
      <c r="R65" s="47"/>
      <c r="S65" s="47"/>
      <c r="T65" s="47"/>
      <c r="U65" s="47"/>
      <c r="V65" s="47"/>
    </row>
    <row r="66" spans="1:93" s="12" customFormat="1" ht="42.75" customHeight="1" outlineLevel="1" x14ac:dyDescent="0.2">
      <c r="A66" s="30" t="s">
        <v>103</v>
      </c>
      <c r="B66" s="25" t="s">
        <v>102</v>
      </c>
      <c r="C66" s="31" t="s">
        <v>111</v>
      </c>
      <c r="D66" s="31"/>
      <c r="E66" s="22">
        <v>56000</v>
      </c>
      <c r="F66" s="22"/>
      <c r="G66" s="22"/>
      <c r="H66" s="22"/>
      <c r="I66" s="23">
        <v>55990</v>
      </c>
      <c r="J66" s="22"/>
      <c r="K66" s="22"/>
      <c r="L66" s="22"/>
      <c r="M66" s="23">
        <v>55990</v>
      </c>
      <c r="N66" s="31"/>
      <c r="O66" s="31"/>
      <c r="P66" s="52" t="s">
        <v>179</v>
      </c>
      <c r="Q66" s="50" t="s">
        <v>145</v>
      </c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</row>
    <row r="67" spans="1:93" ht="63" customHeight="1" outlineLevel="1" x14ac:dyDescent="0.2">
      <c r="A67" s="30" t="s">
        <v>105</v>
      </c>
      <c r="B67" s="25" t="s">
        <v>104</v>
      </c>
      <c r="C67" s="31" t="s">
        <v>113</v>
      </c>
      <c r="D67" s="31"/>
      <c r="E67" s="22">
        <f>SUM(E68:E69)</f>
        <v>22234.799999999999</v>
      </c>
      <c r="F67" s="22"/>
      <c r="G67" s="22"/>
      <c r="H67" s="22"/>
      <c r="I67" s="22">
        <f>SUM(I68:I69)</f>
        <v>22234.799999999999</v>
      </c>
      <c r="J67" s="22"/>
      <c r="K67" s="22"/>
      <c r="L67" s="22"/>
      <c r="M67" s="22">
        <f>SUM(M68:M69)</f>
        <v>22234.799999999999</v>
      </c>
      <c r="N67" s="31"/>
      <c r="O67" s="31"/>
      <c r="P67" s="22"/>
      <c r="Q67" s="49"/>
      <c r="R67" s="47"/>
      <c r="S67" s="47"/>
      <c r="T67" s="47"/>
      <c r="U67" s="47"/>
      <c r="V67" s="47"/>
    </row>
    <row r="68" spans="1:93" s="12" customFormat="1" ht="78" customHeight="1" outlineLevel="1" x14ac:dyDescent="0.2">
      <c r="A68" s="30" t="s">
        <v>107</v>
      </c>
      <c r="B68" s="25" t="s">
        <v>106</v>
      </c>
      <c r="C68" s="31" t="s">
        <v>112</v>
      </c>
      <c r="D68" s="31"/>
      <c r="E68" s="22">
        <v>12956.3</v>
      </c>
      <c r="F68" s="22"/>
      <c r="G68" s="22"/>
      <c r="H68" s="22"/>
      <c r="I68" s="22">
        <v>12956.3</v>
      </c>
      <c r="J68" s="22"/>
      <c r="K68" s="22"/>
      <c r="L68" s="22"/>
      <c r="M68" s="22">
        <v>12956.3</v>
      </c>
      <c r="N68" s="31"/>
      <c r="O68" s="31"/>
      <c r="P68" s="52" t="s">
        <v>180</v>
      </c>
      <c r="Q68" s="50" t="s">
        <v>145</v>
      </c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</row>
    <row r="69" spans="1:93" s="12" customFormat="1" ht="90.75" customHeight="1" outlineLevel="1" x14ac:dyDescent="0.2">
      <c r="A69" s="30" t="s">
        <v>109</v>
      </c>
      <c r="B69" s="25" t="s">
        <v>108</v>
      </c>
      <c r="C69" s="31" t="s">
        <v>115</v>
      </c>
      <c r="D69" s="31"/>
      <c r="E69" s="22">
        <v>9278.5</v>
      </c>
      <c r="F69" s="22"/>
      <c r="G69" s="22"/>
      <c r="H69" s="22"/>
      <c r="I69" s="22">
        <v>9278.5</v>
      </c>
      <c r="J69" s="22"/>
      <c r="K69" s="22"/>
      <c r="L69" s="22"/>
      <c r="M69" s="22">
        <v>9278.5</v>
      </c>
      <c r="N69" s="22"/>
      <c r="O69" s="22"/>
      <c r="P69" s="52" t="s">
        <v>181</v>
      </c>
      <c r="Q69" s="50" t="s">
        <v>145</v>
      </c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</row>
    <row r="70" spans="1:93" s="12" customFormat="1" ht="17.25" customHeight="1" outlineLevel="1" x14ac:dyDescent="0.2">
      <c r="A70" s="30"/>
      <c r="B70" s="35" t="s">
        <v>123</v>
      </c>
      <c r="C70" s="31"/>
      <c r="D70" s="31"/>
      <c r="E70" s="22">
        <f>SUM(E67,E65,E61,E59)</f>
        <v>384838.5</v>
      </c>
      <c r="F70" s="22"/>
      <c r="G70" s="22"/>
      <c r="H70" s="22"/>
      <c r="I70" s="22">
        <f>SUM(I67,I65,I61,I59)</f>
        <v>354743.5</v>
      </c>
      <c r="J70" s="22"/>
      <c r="K70" s="22"/>
      <c r="L70" s="22"/>
      <c r="M70" s="22">
        <f>SUM(M67,M65,M61,M59)</f>
        <v>354743.5</v>
      </c>
      <c r="N70" s="31"/>
      <c r="O70" s="31"/>
      <c r="P70" s="45"/>
      <c r="Q70" s="46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</row>
    <row r="71" spans="1:93" ht="21" customHeight="1" outlineLevel="1" x14ac:dyDescent="0.2">
      <c r="A71" s="30"/>
      <c r="B71" s="35" t="s">
        <v>125</v>
      </c>
      <c r="C71" s="31"/>
      <c r="D71" s="31"/>
      <c r="E71" s="22">
        <f>SUM(E70,E57,E35)</f>
        <v>1027321.3999999999</v>
      </c>
      <c r="F71" s="22"/>
      <c r="G71" s="22">
        <f>SUM(G70,G57,G35)</f>
        <v>500</v>
      </c>
      <c r="H71" s="22"/>
      <c r="I71" s="22">
        <f>SUM(I70,I57,I35)</f>
        <v>994953.3</v>
      </c>
      <c r="J71" s="22"/>
      <c r="K71" s="22">
        <f>SUM(K70,K57,K35)</f>
        <v>500</v>
      </c>
      <c r="L71" s="22"/>
      <c r="M71" s="22">
        <f>SUM(M70,M57,M35)</f>
        <v>994953.3</v>
      </c>
      <c r="N71" s="31"/>
      <c r="O71" s="42">
        <f>SUM(O70,O57,O35)</f>
        <v>500</v>
      </c>
      <c r="P71" s="45"/>
      <c r="Q71" s="46"/>
    </row>
    <row r="72" spans="1:93" ht="35.25" customHeight="1" x14ac:dyDescent="0.3">
      <c r="B72" s="7"/>
      <c r="C72" s="7"/>
      <c r="D72" s="8"/>
      <c r="E72" s="8"/>
      <c r="F72" s="7"/>
      <c r="G72" s="7"/>
      <c r="H72" s="7"/>
      <c r="I72" s="7"/>
      <c r="J72" s="7"/>
      <c r="K72" s="7"/>
      <c r="L72" s="5"/>
    </row>
    <row r="73" spans="1:93" x14ac:dyDescent="0.2">
      <c r="L73" s="4"/>
      <c r="M73" s="4"/>
      <c r="N73" s="4"/>
      <c r="O73" s="4"/>
    </row>
    <row r="74" spans="1:93" ht="45" customHeight="1" x14ac:dyDescent="0.2">
      <c r="B74" s="2"/>
      <c r="K74" s="1" t="s">
        <v>130</v>
      </c>
    </row>
    <row r="75" spans="1:93" x14ac:dyDescent="0.2">
      <c r="B75" s="2"/>
    </row>
    <row r="80" spans="1:93" ht="15" customHeight="1" x14ac:dyDescent="0.2"/>
    <row r="86" ht="123.75" customHeight="1" x14ac:dyDescent="0.2"/>
    <row r="95" ht="15" customHeight="1" x14ac:dyDescent="0.2"/>
    <row r="101" ht="15" customHeight="1" x14ac:dyDescent="0.2"/>
    <row r="106" ht="29.25" customHeight="1" x14ac:dyDescent="0.2"/>
    <row r="110" ht="160.5" customHeight="1" x14ac:dyDescent="0.2"/>
  </sheetData>
  <mergeCells count="34">
    <mergeCell ref="B46:B47"/>
    <mergeCell ref="A46:A47"/>
    <mergeCell ref="C46:C47"/>
    <mergeCell ref="I10:I12"/>
    <mergeCell ref="J10:J12"/>
    <mergeCell ref="A36:O36"/>
    <mergeCell ref="A6:O6"/>
    <mergeCell ref="B1:O1"/>
    <mergeCell ref="B2:O2"/>
    <mergeCell ref="B3:O3"/>
    <mergeCell ref="A4:O4"/>
    <mergeCell ref="A5:O5"/>
    <mergeCell ref="A58:O58"/>
    <mergeCell ref="D8:G9"/>
    <mergeCell ref="H8:K9"/>
    <mergeCell ref="A8:A12"/>
    <mergeCell ref="D10:D12"/>
    <mergeCell ref="E10:E12"/>
    <mergeCell ref="F10:F12"/>
    <mergeCell ref="G10:G12"/>
    <mergeCell ref="H10:H12"/>
    <mergeCell ref="B8:B12"/>
    <mergeCell ref="C8:C12"/>
    <mergeCell ref="L8:O9"/>
    <mergeCell ref="K10:K12"/>
    <mergeCell ref="L10:L12"/>
    <mergeCell ref="M10:M12"/>
    <mergeCell ref="N10:N12"/>
    <mergeCell ref="P8:P9"/>
    <mergeCell ref="Q8:Q9"/>
    <mergeCell ref="P10:P12"/>
    <mergeCell ref="Q10:Q12"/>
    <mergeCell ref="A14:Q14"/>
    <mergeCell ref="O10:O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topLeftCell="A7" workbookViewId="0">
      <selection activeCell="B26" sqref="B26"/>
    </sheetView>
  </sheetViews>
  <sheetFormatPr defaultRowHeight="15" x14ac:dyDescent="0.25"/>
  <cols>
    <col min="2" max="2" width="15.7109375" customWidth="1"/>
    <col min="3" max="3" width="13.5703125" customWidth="1"/>
  </cols>
  <sheetData>
    <row r="3" spans="1:3" x14ac:dyDescent="0.25">
      <c r="B3" t="s">
        <v>132</v>
      </c>
      <c r="C3" t="s">
        <v>133</v>
      </c>
    </row>
    <row r="4" spans="1:3" ht="14.65" x14ac:dyDescent="0.35">
      <c r="B4" s="11">
        <v>2700</v>
      </c>
      <c r="C4" s="11">
        <v>2700</v>
      </c>
    </row>
    <row r="5" spans="1:3" ht="14.65" x14ac:dyDescent="0.35">
      <c r="B5" s="11">
        <v>3996</v>
      </c>
      <c r="C5" s="11">
        <v>3996</v>
      </c>
    </row>
    <row r="6" spans="1:3" ht="14.65" x14ac:dyDescent="0.35">
      <c r="B6" s="11">
        <v>39000</v>
      </c>
      <c r="C6" s="11">
        <v>39000</v>
      </c>
    </row>
    <row r="7" spans="1:3" ht="14.65" x14ac:dyDescent="0.35">
      <c r="B7" s="11">
        <v>41040.5</v>
      </c>
      <c r="C7" s="11">
        <v>41499.599999999999</v>
      </c>
    </row>
    <row r="8" spans="1:3" ht="14.65" x14ac:dyDescent="0.35">
      <c r="B8" s="11">
        <f>SUM(B4:B7)</f>
        <v>86736.5</v>
      </c>
      <c r="C8" s="11">
        <f>SUM(C4:C7)</f>
        <v>87195.6</v>
      </c>
    </row>
    <row r="9" spans="1:3" ht="14.65" x14ac:dyDescent="0.35">
      <c r="B9" s="11"/>
      <c r="C9" s="11"/>
    </row>
    <row r="10" spans="1:3" x14ac:dyDescent="0.25">
      <c r="A10" t="s">
        <v>134</v>
      </c>
      <c r="B10" s="11">
        <v>76698265.680000007</v>
      </c>
      <c r="C10" s="11"/>
    </row>
    <row r="11" spans="1:3" x14ac:dyDescent="0.25">
      <c r="A11" s="28" t="s">
        <v>135</v>
      </c>
      <c r="B11" s="11">
        <v>272469626.93000001</v>
      </c>
      <c r="C11" s="11"/>
    </row>
    <row r="12" spans="1:3" x14ac:dyDescent="0.25">
      <c r="A12" t="s">
        <v>136</v>
      </c>
      <c r="B12" s="11">
        <v>34800000</v>
      </c>
      <c r="C12" s="11"/>
    </row>
    <row r="13" spans="1:3" x14ac:dyDescent="0.25">
      <c r="A13" t="s">
        <v>137</v>
      </c>
      <c r="B13" s="11">
        <v>57818350.32</v>
      </c>
      <c r="C13" s="11"/>
    </row>
    <row r="14" spans="1:3" x14ac:dyDescent="0.25">
      <c r="A14" t="s">
        <v>138</v>
      </c>
      <c r="B14" s="11">
        <v>200396644.93000001</v>
      </c>
    </row>
    <row r="15" spans="1:3" x14ac:dyDescent="0.25">
      <c r="A15" t="s">
        <v>139</v>
      </c>
      <c r="B15" s="11">
        <v>77645400</v>
      </c>
    </row>
    <row r="16" spans="1:3" x14ac:dyDescent="0.25">
      <c r="A16" t="s">
        <v>140</v>
      </c>
      <c r="B16" s="11">
        <v>205247240</v>
      </c>
    </row>
    <row r="17" spans="1:3" x14ac:dyDescent="0.25">
      <c r="A17" t="s">
        <v>141</v>
      </c>
      <c r="B17" s="11">
        <v>56000000</v>
      </c>
    </row>
    <row r="18" spans="1:3" x14ac:dyDescent="0.25">
      <c r="A18" t="s">
        <v>142</v>
      </c>
      <c r="B18" s="11">
        <v>12956320.550000001</v>
      </c>
    </row>
    <row r="19" spans="1:3" ht="14.65" x14ac:dyDescent="0.35">
      <c r="B19" s="11">
        <f>SUM(B10:B18)</f>
        <v>994031848.40999997</v>
      </c>
    </row>
    <row r="22" spans="1:3" ht="14.65" x14ac:dyDescent="0.35">
      <c r="B22" s="11">
        <v>2700</v>
      </c>
      <c r="C22" s="11">
        <v>2700</v>
      </c>
    </row>
    <row r="23" spans="1:3" ht="14.65" x14ac:dyDescent="0.35">
      <c r="B23" s="11">
        <v>3996</v>
      </c>
      <c r="C23" s="11">
        <v>3996</v>
      </c>
    </row>
    <row r="24" spans="1:3" ht="14.65" x14ac:dyDescent="0.35">
      <c r="B24" s="11">
        <v>39000</v>
      </c>
      <c r="C24" s="11">
        <v>39000</v>
      </c>
    </row>
    <row r="25" spans="1:3" ht="14.65" x14ac:dyDescent="0.35">
      <c r="B25" s="11">
        <v>41499.599999999999</v>
      </c>
      <c r="C25" s="11">
        <v>41040.5</v>
      </c>
    </row>
    <row r="26" spans="1:3" ht="14.65" x14ac:dyDescent="0.35">
      <c r="B26" s="11">
        <f>SUM(B22:B25)</f>
        <v>87195.6</v>
      </c>
      <c r="C26" s="11">
        <f>SUM(C22:C25)</f>
        <v>86736.5</v>
      </c>
    </row>
    <row r="27" spans="1:3" ht="14.65" x14ac:dyDescent="0.35">
      <c r="B27" s="11"/>
    </row>
    <row r="28" spans="1:3" ht="14.65" x14ac:dyDescent="0.35">
      <c r="B28" s="11"/>
    </row>
    <row r="29" spans="1:3" ht="14.65" x14ac:dyDescent="0.35">
      <c r="B2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Лист1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Самсонова</dc:creator>
  <cp:lastModifiedBy>Александр Борисович Варфоломеев</cp:lastModifiedBy>
  <cp:lastPrinted>2017-10-18T14:50:15Z</cp:lastPrinted>
  <dcterms:created xsi:type="dcterms:W3CDTF">2015-04-13T09:34:14Z</dcterms:created>
  <dcterms:modified xsi:type="dcterms:W3CDTF">2020-03-26T14:08:03Z</dcterms:modified>
</cp:coreProperties>
</file>