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4520" windowHeight="123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'Лист1'!$A$1:$P$163</definedName>
  </definedNames>
  <calcPr fullCalcOnLoad="1"/>
</workbook>
</file>

<file path=xl/sharedStrings.xml><?xml version="1.0" encoding="utf-8"?>
<sst xmlns="http://schemas.openxmlformats.org/spreadsheetml/2006/main" count="513" uniqueCount="362">
  <si>
    <t>№</t>
  </si>
  <si>
    <t>Федеральный бюджет</t>
  </si>
  <si>
    <t>Областной бюджет</t>
  </si>
  <si>
    <t>Местные бюджеты</t>
  </si>
  <si>
    <t>Прочие источники</t>
  </si>
  <si>
    <t>1.1.</t>
  </si>
  <si>
    <t>Наименование основного мероприятия, мероприятия основного мероприятия</t>
  </si>
  <si>
    <t>Объем финансового обеспечения государственной программы в 2019 году (тыс. рублей)</t>
  </si>
  <si>
    <t xml:space="preserve">Сведения о достигнутых результатах </t>
  </si>
  <si>
    <t>Оценка выполнения</t>
  </si>
  <si>
    <t xml:space="preserve">Отчет </t>
  </si>
  <si>
    <t>Ответственный исполнитель: Комитет цифрового развития Ленинградской области</t>
  </si>
  <si>
    <t>о реализации государственной программы "Цифровое развитие Ленинградской области"</t>
  </si>
  <si>
    <t>Наименование государственной программы: Цифровое развитие Ленинградской области</t>
  </si>
  <si>
    <t>Подпрограмма 1. «Повышение качества и доступности государственных и муниципальных услуг»</t>
  </si>
  <si>
    <t>Основное мероприятие «Оптимизация государственных и муниципальных услуг и полномочий»</t>
  </si>
  <si>
    <t>Перевод государственных и муниципальных услуг (функций) в электронный вид</t>
  </si>
  <si>
    <t>Проведение мониторинга качества и доступности предоставления государственных и муниципальных услуг</t>
  </si>
  <si>
    <t>Основное мероприятие  «Повышение эффективности деятельности государственного бюджетного учреждения Ленинградской области «Многофункциональный центр предоставления государственных и муниципальных услуг»</t>
  </si>
  <si>
    <t>Обеспечение деятельности ГБУ ЛО «МФЦ»</t>
  </si>
  <si>
    <t>Развитие материально-технической базы ГБУ ЛО «МФЦ»</t>
  </si>
  <si>
    <t>Развитие автоматизированной системы обеспечения деятельности ГБУ ЛО «МФЦ»</t>
  </si>
  <si>
    <t>Сопровождение автоматизированной системы обеспечения деятельности ГБУ ЛО «МФЦ»</t>
  </si>
  <si>
    <t>Основное мероприятие «Развитие информационных технологий, качества предоставления государственных услуг и осуществления государственных полномочий»</t>
  </si>
  <si>
    <t>Развитие и сопровождение подсистемы портала государственных и муниципальных услуг (функций)  «Электронная приемная»</t>
  </si>
  <si>
    <t>Развитие и сопровождение региональной информационной системы «Архивы Ленинградской области»</t>
  </si>
  <si>
    <t>Создание регионального электронного архива органов записи актов гражданского состояния Ленинградской области</t>
  </si>
  <si>
    <t>Развитие и сопровождение сегмента региональной автоматизированной информационной системы «Государственный заказ Ленинградской области» (АИСГЗ ЛО)»</t>
  </si>
  <si>
    <t>Обеспечение функционирования региональных сегментов федеральных информационных систем, региональных и ведомственных информационных систем</t>
  </si>
  <si>
    <t>Создание и развитие ведомственных информационных систем отдельных органов исполнительной власти Ленинградской области</t>
  </si>
  <si>
    <t>Проведение информационно-разъяснительных мероприятий по формированию «электронного правительства», оказанию электронных государственных и муниципальных услуг в Ленинградской области»</t>
  </si>
  <si>
    <t>Итого по подпрограмме 1</t>
  </si>
  <si>
    <t>Подпрограмма 2 «Обеспечение функционирования и развития «Электронного правительства» Ленинградской области»</t>
  </si>
  <si>
    <t>Основное мероприятие «Развитие и обеспечение функционирования инфраструктуры связи и обмена информацией «электронного правительства» Ленинградской области»</t>
  </si>
  <si>
    <t>Организация доступа к единой сети передачи данных (ЕСПД ЛО)</t>
  </si>
  <si>
    <t>Осуществление развития системы межведомственного электронного взаимодействия</t>
  </si>
  <si>
    <t>Осуществление обеспечения функционирования системы межведомственного электронного взаимодействия</t>
  </si>
  <si>
    <t>Основное мероприятие «Развитие информационной инфраструктуры «электронного правительства» Ленинградской области»</t>
  </si>
  <si>
    <t>Обеспечение деятельности государственного казенного учреждения Ленинградской области «Оператор электронного правительства»</t>
  </si>
  <si>
    <t>Обеспечение проектного управления, экспертизы и мониторинга мероприятий по формированию «электронного правительства</t>
  </si>
  <si>
    <t>Развитие технологической инфраструктуры «электронного» правительства Ленинградской области</t>
  </si>
  <si>
    <t>Обеспечение функционирования технологической инфраструктуры «электронного» правительства Ленинградской области</t>
  </si>
  <si>
    <t>2.2.4.</t>
  </si>
  <si>
    <t>2.2.5.</t>
  </si>
  <si>
    <t>Подпрограмма 3 «Обеспечение информационной безопасности в Ленинградской области»</t>
  </si>
  <si>
    <t>Итого по подпрограмме 2</t>
  </si>
  <si>
    <t>Основное мероприятие «Обеспечение безопасности государственных информационных систем и инфраструктуры электронного правительства Ленинградской области»</t>
  </si>
  <si>
    <t>Приобретение программно-аппаратных средств, необходимых для обеспечения соответствия требованиям безопасности информации объектов информатизации Ленинградской области</t>
  </si>
  <si>
    <t>Основное мероприятие «Взаимодействие с органами местного самоуправления и организациями Ленинградской области при использовании средств информационной безопасности отечественных разработчиков»</t>
  </si>
  <si>
    <t>Организация и проведение открытых мероприятий по информационной безопасности</t>
  </si>
  <si>
    <t>Стимулирование безопасной информационной среды</t>
  </si>
  <si>
    <t>3.1.</t>
  </si>
  <si>
    <t>3.1.1.</t>
  </si>
  <si>
    <t>Итого по подпрограмме 3</t>
  </si>
  <si>
    <t>Подпрограмма 4  «Развитие цифровой экономики»</t>
  </si>
  <si>
    <t>Основное мероприятие «Развитие направлений цифровой экономики»</t>
  </si>
  <si>
    <t>Основное мероприятие «Создание и развитие проекта «Умный регион»</t>
  </si>
  <si>
    <t>Разработка методик по обеспечению цифровой грамотности</t>
  </si>
  <si>
    <t>Определение пула сервисов (очных и электронных) и проведение пилотного обучения населения цифровой грамотности</t>
  </si>
  <si>
    <t>Сбор и анализ информации о состоянии сети электросвязи на транспортном уровне</t>
  </si>
  <si>
    <t>Формирование открытого перечня объектов  для размещения сооружений и средств связи</t>
  </si>
  <si>
    <t>Развитие фонда пространственных данных (ФПД) Ленинградской области</t>
  </si>
  <si>
    <t>Итого по подпрограмме 4</t>
  </si>
  <si>
    <t>Подпрограмма 5 «Формирование единого информационно-коммуникационного пространства в системе государственной гражданской службы и совершенствование кадровой работы»</t>
  </si>
  <si>
    <t>Основное мероприятие  «Совершенствование кадровой работы»</t>
  </si>
  <si>
    <t>Проведение конкурсов среди студентов по наиболее востребованным специальностям для включения в кадровый резерв Администрации Ленинградской области на вакансии, не требующие опыта работы</t>
  </si>
  <si>
    <t>Использование в работе демонстрационного видеофильма о поступлении на государственную гражданскую службу Ленинградской области</t>
  </si>
  <si>
    <t>Продление срока приема заявлений на участие в конкурсе и уведомление кандидатов посредством СМС-сообщений</t>
  </si>
  <si>
    <t>Образование аттестационных комиссий для проведения аттестации и квалификационных экзаменов государственных гражданских служащих Ленинградской области, замещающих должности государственной гражданской службы категории «руководители» высшей и главной групп должностей государственной гражданской службы в Администрации Ленинградской области</t>
  </si>
  <si>
    <t>Организация поиска и подбора резюме соискателей для участия в конкурсах на замещение вакантных должностей государственной гражданской службы Ленинградской области среди соискателей высокого профессионального уровня с использованием информационных систем, размещенных в информационно-коммуникационной сети "Интернет"</t>
  </si>
  <si>
    <t>Анкетирование государственных гражданских служащих Администрации Ленинградской области</t>
  </si>
  <si>
    <t>Актуализация и совершенствование системы ознакомления гражданских служащих с правовыми актами в системе государственной гражданской службы</t>
  </si>
  <si>
    <t>Основное мероприятие "Развитие системы мотивации и повышение престижа государственной гражданской службы"</t>
  </si>
  <si>
    <t>Организация дополнительного профессионального образования для гражданских служащих аппаратов мировых судей Ленинградской области</t>
  </si>
  <si>
    <t>Организация и проведение дня здоровья в целях развития корпоративной культуры среди гражданских служащих</t>
  </si>
  <si>
    <t>Проведение выездных культурно-краеведческих мероприятий на территории Ленинградской области в целях развития корпоративной культуры среди гражданских служащих</t>
  </si>
  <si>
    <t>Обеспечение программой добровольного медицинского страхования лиц, замещающих государственные должности Ленинградской области в органах исполнительной власти Ленинградской области, а также государственных гражданских служащих Ленинградской области, замещающих должности государственной гражданской службы Ленинградской области, имеющих стаж государственной гражданской службы в Администрации Ленинградской области более трех лет</t>
  </si>
  <si>
    <t>Основное мероприятие  "Формирование единого информационно-коммуникационного пространства в системе государственной гражданской службы Ленинградской области  («Электронная госслужба»)"</t>
  </si>
  <si>
    <t>Совершенствование законодательства Ленинградской области в сфере государственной гражданской службы и противодействия коррупции</t>
  </si>
  <si>
    <t>Итого по государственной программе</t>
  </si>
  <si>
    <t>Итого по подпрограмме 5</t>
  </si>
  <si>
    <t>5.2.6.</t>
  </si>
  <si>
    <t>5.3.</t>
  </si>
  <si>
    <t>5.3.1.</t>
  </si>
  <si>
    <t>5.3.2.</t>
  </si>
  <si>
    <t>Обеспечение соответствия требованиям безопасности объектов информатизации Ленинградской области</t>
  </si>
  <si>
    <t>Проведение мероприятий по совершенствованию формирования и развития резерва управленческих кадров</t>
  </si>
  <si>
    <t>1.4.</t>
  </si>
  <si>
    <t>Обеспечение доступа работникам управления профилактики коррупционных и иных правонарушений к специализированным информационно-поисковым системам</t>
  </si>
  <si>
    <t>Повышение качества администрирования государственных и муниципальных услуг</t>
  </si>
  <si>
    <t>Разработка, развитие и сопровождение системы автоматизации осуществления государственных полномочий в сфере лицензирования розничной продажи алкогольной продукции и деятельности по заготовке, хранению, переработке и реализации лома черных металлов, цветных металлов в Ленинградской области</t>
  </si>
  <si>
    <t>Основное мероприятие «Внедрение процессного подхода к управлению в Администрации Ленинградской области»</t>
  </si>
  <si>
    <t>1.4.1</t>
  </si>
  <si>
    <t>Осуществление экспертизы оптимизационных решений реинжиниринга процессов и координация мероприятий по повышению уровня знаний по процессному управлению</t>
  </si>
  <si>
    <t>1.4.2</t>
  </si>
  <si>
    <t>Реинжиниринг процессов государственного управления</t>
  </si>
  <si>
    <t>1.5</t>
  </si>
  <si>
    <t>1.5.1</t>
  </si>
  <si>
    <t>Проведение экспериментов в целях совершенствования эффективности кадровой работы</t>
  </si>
  <si>
    <t xml:space="preserve">Организация мероприятий по профессиональному развитию лиц, замещающих государственные должности в Администрации Ленинградской области, и государственных гражданских служащих органов исполнительной власти Ленинградской области, в том числе включенных в кадровый резерв </t>
  </si>
  <si>
    <t>Организация иных мероприятий по профессиональному развитию лиц, замещающих государственные должности в Администрации Ленинградской области, и государственных гражданских служащих органов исполнительной власти Ленинградской области, в том числе включенных в кадровый резерв</t>
  </si>
  <si>
    <t>Создание информационной системы сбора и анализа информации для оценки результатов деятельности органов исполнительной власти Ленинградской области</t>
  </si>
  <si>
    <t>Создание государственной информационной системы Ленинградской области в области гражданской службы во всех государственных органах Ленинградской области</t>
  </si>
  <si>
    <t>Отчетный период: январь-декабрь 2019 года</t>
  </si>
  <si>
    <t>Информационно-аналитическая система управления развитием агропромышленного и рыбохозяйственного комплекса Ленинградской области</t>
  </si>
  <si>
    <t>Многоуровневая автоматизированная интеграционная система ЗАГС (сопровождение)</t>
  </si>
  <si>
    <t>Экологическая информационная система Ленинградской области (сопровождение)</t>
  </si>
  <si>
    <t>Автоматизированная информационная система «Электронный Детский Сад» (сопровождение)</t>
  </si>
  <si>
    <t>Автоматизированная информационная система «Подготовка планов информатизации Ленинградской области» (сопровождение)</t>
  </si>
  <si>
    <t>Региональная государственная информационная система «Система автоматизации функций тарифного регулирования Ленинградской области» (сопровождение)</t>
  </si>
  <si>
    <t>Система электронного документооборота Ленинградской области (сопровождение)</t>
  </si>
  <si>
    <t>Телефонно-справочная система органов государственной власти Ленинградской области (сопровождение)</t>
  </si>
  <si>
    <t>Информационная система выдачи и переоформления разрешений на осуществление деятельности по перевозке пассажиров и багажа легковым такси в Ленинградской области (сопровождение)</t>
  </si>
  <si>
    <t>Портал государственных и муниципальных услуг (функций) Ленинградской области (сопровождение)</t>
  </si>
  <si>
    <t>Государственная информационная система «Региональный кадастр отходов Ленинградской области» (сопровождение)</t>
  </si>
  <si>
    <t>Гостехнадзор Эксперт (сопровождение)</t>
  </si>
  <si>
    <t>Государственная информационная система портал «Народная экспертиза Ленинградской области» (сопровождение)</t>
  </si>
  <si>
    <t>Информационная система управления общественными финансами «Открытый бюджет» Ленинградской области (сопровождение)</t>
  </si>
  <si>
    <t>Региональная информационная система «Планирование и мониторинг мероприятий, проводимых в отношении объектов капитальных вложений в Ленинградской области, реализуемых за счет бюджетных средств» (сопровождение)</t>
  </si>
  <si>
    <t>Управление бюджетным процессом Ленинградской области (сопровождение)</t>
  </si>
  <si>
    <t>Автоматизированная информационная система сбора оперативных данных Ленинградской области (сопровождение)</t>
  </si>
  <si>
    <t>Региональный сегмент единой государственной информационной системы здравоохранения (сопровождение)</t>
  </si>
  <si>
    <t>Государственная информационная система "Современное образование Ленинградской области" (сопровождение)</t>
  </si>
  <si>
    <t>1.3.7</t>
  </si>
  <si>
    <t>1.3.7.1</t>
  </si>
  <si>
    <t>Информационная система управления общественными финансами "Открытый бюджет" Ленинградской области (развитие)</t>
  </si>
  <si>
    <t>1.3.7.2</t>
  </si>
  <si>
    <t>Управление бюджетным процессом Ленинградской области (развитие)</t>
  </si>
  <si>
    <t>1.3.7.3</t>
  </si>
  <si>
    <t>Информационно-аналитическая система управления развитием агропромышленного и рыбохозяйственного комплекса Ленинградской области (развитие)</t>
  </si>
  <si>
    <t>1.3.7.4</t>
  </si>
  <si>
    <t>Экологическая информационная система Ленинградской области (развитие)</t>
  </si>
  <si>
    <t>1.3.7.5</t>
  </si>
  <si>
    <t>Автоматизированная информационная система «Электронный Детский Сад» (развитие)</t>
  </si>
  <si>
    <t>1.3.7.6</t>
  </si>
  <si>
    <t>Автоматизированная информационная система «Подготовка планов информатизации Ленинградской области» (развитие)</t>
  </si>
  <si>
    <t>1.3.7.7</t>
  </si>
  <si>
    <t>Региональная государственная информационная система «Система автоматизации функций тарифного регулирования Ленинградской области» (развитие)</t>
  </si>
  <si>
    <t>1.3.7.8</t>
  </si>
  <si>
    <t>Система электронного документооборота Ленинградской области (развитие)</t>
  </si>
  <si>
    <t>1.3.7.9</t>
  </si>
  <si>
    <t>Телефонно-справочная система органов государственной власти Ленинградской области (развитие)</t>
  </si>
  <si>
    <t>1.3.7.10</t>
  </si>
  <si>
    <t>Информационная система выдачи и переоформления разрешений на осуществление деятельности по перевозке пассажиров и багажа легковым такси в Ленинградской области (развитие)</t>
  </si>
  <si>
    <t>1.3.7.11</t>
  </si>
  <si>
    <t>Гостехнадзор Эксперт (развитие)</t>
  </si>
  <si>
    <t>1.3.7.12</t>
  </si>
  <si>
    <t>Государственная информационная система "Современное образование Ленинградской области" (создание/развитие)</t>
  </si>
  <si>
    <t>1.3.7.13</t>
  </si>
  <si>
    <t>Автоматизированная информационная система сбора оперативных данных Ленинградской области (создание/развитие)</t>
  </si>
  <si>
    <t>1.3.7.14</t>
  </si>
  <si>
    <t>Автоматизированная информационная система управления имуществом Ленинградской области (развитие)</t>
  </si>
  <si>
    <t>1.3.7.15</t>
  </si>
  <si>
    <t>Государственная информационная система контрольно-надзорной деятельности Ленинградской области (создание/развитие)</t>
  </si>
  <si>
    <t>1.3.7.16</t>
  </si>
  <si>
    <t>Многоуровневая автоматизированная интеграционная система ЗАГС (развитие)</t>
  </si>
  <si>
    <t>1.3.7.17</t>
  </si>
  <si>
    <t>Региональный сегмент единой государственной информационной системы здравоохранения (развитие)</t>
  </si>
  <si>
    <t>1.1.1</t>
  </si>
  <si>
    <t>1.1.2</t>
  </si>
  <si>
    <t>1.1.3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</si>
  <si>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</si>
  <si>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</si>
  <si>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</si>
  <si>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</si>
  <si>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</si>
  <si>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</si>
  <si>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</si>
  <si>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</si>
  <si>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</si>
  <si>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</si>
  <si>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1.3.5</t>
  </si>
  <si>
    <t>1.3.6</t>
  </si>
  <si>
    <t>1.3.6.1</t>
  </si>
  <si>
    <t>1.3.6.2</t>
  </si>
  <si>
    <t>1.3.6.3</t>
  </si>
  <si>
    <t>1.3.6.4</t>
  </si>
  <si>
    <t>1.3.6.5</t>
  </si>
  <si>
    <t>1.3.6.6</t>
  </si>
  <si>
    <t>1.3.6.7</t>
  </si>
  <si>
    <t>1.3.6.8</t>
  </si>
  <si>
    <t>1.3.6.9</t>
  </si>
  <si>
    <t>1.3.6.10</t>
  </si>
  <si>
    <t>1.3.6.11</t>
  </si>
  <si>
    <t>1.3.6.12</t>
  </si>
  <si>
    <t>1.3.6.13</t>
  </si>
  <si>
    <t>1.3.6.14</t>
  </si>
  <si>
    <t>1.3.6.15</t>
  </si>
  <si>
    <t>1.3.6.16</t>
  </si>
  <si>
    <t>1.3.6.17</t>
  </si>
  <si>
    <t>1.3.6.18</t>
  </si>
  <si>
    <t>1.3.8</t>
  </si>
  <si>
    <t>1.3.9</t>
  </si>
  <si>
    <t>Поддержка региональных проектов в сфере информационных технологий</t>
  </si>
  <si>
    <t>Внедрение цифровой платформы вовлечения граждан в решение вопросов городского развития в рамках осуществления мониторинга качества государственных и муниципальных услуг</t>
  </si>
  <si>
    <t>2.2</t>
  </si>
  <si>
    <t>2.2.1</t>
  </si>
  <si>
    <t>2.2.2</t>
  </si>
  <si>
    <t>Создание и развитие базовых информационных ресурсов</t>
  </si>
  <si>
    <t>2.2.3</t>
  </si>
  <si>
    <t>Создание и развитие информационно-аналитической системы "Ситуационный центр Губернатора Ленинградской области"</t>
  </si>
  <si>
    <t>2.1</t>
  </si>
  <si>
    <t>2.1.1</t>
  </si>
  <si>
    <t>2.1.2</t>
  </si>
  <si>
    <t>2.1.3</t>
  </si>
  <si>
    <t>2.2.6.</t>
  </si>
  <si>
    <t>3.1.2</t>
  </si>
  <si>
    <t>Обеспечение функционирования систем (средств) защиты информации</t>
  </si>
  <si>
    <t>3.1.3</t>
  </si>
  <si>
    <t>3.2</t>
  </si>
  <si>
    <t>3.2.1</t>
  </si>
  <si>
    <t>3.2.2</t>
  </si>
  <si>
    <t>4.1</t>
  </si>
  <si>
    <t>4.1.1</t>
  </si>
  <si>
    <t>Проведение мониторинга готовности различных групп и категорий населения к жизни и деятельности в условиях цифровой экономики</t>
  </si>
  <si>
    <t>4.1.2</t>
  </si>
  <si>
    <t>4.1.3</t>
  </si>
  <si>
    <t>4.1.4</t>
  </si>
  <si>
    <t>4.1.5</t>
  </si>
  <si>
    <t>Сбор и анализ программ операторов связи, нацеленных на развитие сетей связи 4G/5G на территории Ленинградской области</t>
  </si>
  <si>
    <t>4.1.6</t>
  </si>
  <si>
    <t>4.2</t>
  </si>
  <si>
    <t>4.2.1</t>
  </si>
  <si>
    <t>4.2.2</t>
  </si>
  <si>
    <t>Информирование о местоположении общественного транспорта</t>
  </si>
  <si>
    <t>4.2.3</t>
  </si>
  <si>
    <t>Проектирование системы обеспечения доступа сторонних пользователей к уличному видеонаблюдению</t>
  </si>
  <si>
    <t>5.1</t>
  </si>
  <si>
    <t>5.1.1</t>
  </si>
  <si>
    <r>
      <t>Развитие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наставничества на  государственной гражданской службе Ленинградской области</t>
    </r>
  </si>
  <si>
    <t>5.1.2</t>
  </si>
  <si>
    <t>5.1.2.1</t>
  </si>
  <si>
    <t>5.1.2.2</t>
  </si>
  <si>
    <t>5.1.2.3</t>
  </si>
  <si>
    <t>5.1.2.4</t>
  </si>
  <si>
    <t>5.1.2.5</t>
  </si>
  <si>
    <t>5.1.3</t>
  </si>
  <si>
    <t>5.1.3.1</t>
  </si>
  <si>
    <t>Тестирование кандидатов на включение в резерв управленческих кадров Ленинградской области</t>
  </si>
  <si>
    <t>5.1.3.2</t>
  </si>
  <si>
    <t>Повышение квалификации лиц, включенных в резерв управленческих кадров, не являющихся государственными гражданскими служащими Ленинградской области</t>
  </si>
  <si>
    <t>5.1.4</t>
  </si>
  <si>
    <t>5.1.5</t>
  </si>
  <si>
    <t>5.2</t>
  </si>
  <si>
    <t>5.2.1</t>
  </si>
  <si>
    <t>5.2.2</t>
  </si>
  <si>
    <t>5.2.3</t>
  </si>
  <si>
    <t>5.2.4</t>
  </si>
  <si>
    <t>5.2.5</t>
  </si>
  <si>
    <t>5.2.7</t>
  </si>
  <si>
    <t>5.3.3</t>
  </si>
  <si>
    <t>Развитие и сопровождение автоматизированного комплекс оценки профессиональной пригодности кандидатов на замещение вакантных должностей государственной гражданской службы в органах исполнительной власти и в аппаратах мировых судей Ленинградской области (АК «Конкурс-кадры»)</t>
  </si>
  <si>
    <t>5.3.4</t>
  </si>
  <si>
    <t>5.3.5</t>
  </si>
  <si>
    <t>5.3.6</t>
  </si>
  <si>
    <t>5.4</t>
  </si>
  <si>
    <r>
      <t>Основное мероприятие "Совершенствование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антикоррупционных механизмов в системе гражданской службы"</t>
    </r>
  </si>
  <si>
    <t>5.4.1</t>
  </si>
  <si>
    <t>5.4.2</t>
  </si>
  <si>
    <t>Применение рекомендуемых федеральным законодательством и (или) федеральными органами государственной власти инновационных технологий для обработки и анализа сведений о доходах, расходах, об имуществе и обязательствах имущественного характера, осуществления межведомственного и информационного взаимодействия</t>
  </si>
  <si>
    <t>5.4.3</t>
  </si>
  <si>
    <t>Совершенствование организационных механизмов предотвращения и выявления конфликта интересов в отношении лиц, замещающих отдельные государственные должности Ленинградской области, должности государственной гражданской службы Ленинградской области, а также руководителей государственных учреждений Ленинградской области</t>
  </si>
  <si>
    <t>5.4.4</t>
  </si>
  <si>
    <t>Проведение семинаров по проблемным (актуальным) вопросам в сфере противодействия коррупции для руководителей и работников органов исполнительной власти Ленинградской области</t>
  </si>
  <si>
    <t>Х</t>
  </si>
  <si>
    <t>Обеспечение проведения диспансеризации лиц, замещающих государственные должности Ленинградской области, государственных гражданских служащих Ленинградской области, замещающих должности гражданской службы в органах исполнительной власти Ленинградской области и в аппаратах мировых судей Ленинградской области</t>
  </si>
  <si>
    <t xml:space="preserve">Мероприятие выполнено. </t>
  </si>
  <si>
    <t>Размещены информационно-разъяснительные материалы  на квитанциях по оплате жилищно-коммунальных услуг. Изготовлен  видеоролик «Получение государственной услуги «Выдача охотничьего билета».
Размещение видеоролики «Получение государственной услуги «Выдача охотничьего билета»; «Молодым родителям»; «Штрафы и налоги» в сети Интернет. Организовано распространение информационно-разъяснительных материалов, направленных на популяризацию получения в Ленинградской области государственных и муниципальных услуг в электронном виде в зонах публичного доступа к сети «Интернет» по технологии Wi-Fi.</t>
  </si>
  <si>
    <t>Обеспечена доли государственных гражданских служащих Ленинградской области, замещающих должности государственной гражданской службы Ленинградской области в органах исполнительной власти Ленинградской области, имеющих стаж государственной гражданской службы в Администрации Ленинградской области более трех лет, охваченных программой добровольного медицинского страхования, от общего числа государственных гражданских служащих Ленинградской области, имеющих стаж государственной гражданской службы в Администрации Ленинградской области более трех лет на уровне 100 проц.
Обеспечение доли лиц, замещающих государственные должности Ленинградской области в органах исполнительной власти Ленинградской области, охваченных программой добровольного медицинского страхования, от общего числа лиц, замещающих государственные должности Ленинградской области на уровне 100 проц.</t>
  </si>
  <si>
    <t>Мероприятие выполнено</t>
  </si>
  <si>
    <t xml:space="preserve">Мероприятие  выполнено, экономия составила 530 тыс. руб.. </t>
  </si>
  <si>
    <t xml:space="preserve">Мероприятие  выполнено, экономия составила 2 752,2 тыс. руб. </t>
  </si>
  <si>
    <t>Фактическое финансирование государственной программы в 2019 году (нарастающим итогом) (тыс. рублей)</t>
  </si>
  <si>
    <t>Выполнено на 31.12.2019 года (нарастающим итогом) (тыс. рублей)</t>
  </si>
  <si>
    <t>Исполнены контракты на выполнение работ по развитию, сопровождению региональной автоматизированной информационной системы «Государственный заказ Ленинградской области». Осуществлялись расходы на выплату заработной платы работникам учреждений, аренда помещений, услуги связи, а также осуществлялись иные расход</t>
  </si>
  <si>
    <t>Заключен контракт № 14/2019-КЭРиИД с исполнителем Некоммерческим партнерством «Центр политических и психологических исследований» на выполнение мониторинга в 2 этапа на сумму 1 075,0 тыс. рублей. Экономия по результатам проведения закупки составила 1,4 тыс. рублей. Комитетом результаты мониторинга приняты, оплата произведена в полном объеме (результаты мониторинга представлены в пояснительной записке о ходе реализации мероприятий ГП)</t>
  </si>
  <si>
    <t>Распоряжением Комитета от 06.02.2019 № 13 по согласованию с комитетом финансов Ленинградской области утвержден перечень субсидий, предоставляемых ГБУ ЛО «МФЦ» на иные цели на 2019 год. Соглашение № 7/2019-КЭРиИД между Комитетом и ГБУ ЛО «МФЦ» о перечислении средств субсидии на иные цели на развитие сети МФЦ в Ленинградской области на 2019 год заключено 01.03.2019. На основании Областного закона Ленинградской области от 09.07.2019 № 53-оз перечень субсидий, предоставляемых ГБУ ЛО «МФЦ» на иные цели на 2019 год уточнен распоряжением Комитета от 02.08.2019 года № 100. На основании Областного закона Ленинградской области от 25.10.2019 № 78-оз бюджетные ассигнования на предоставление субсидии на иные цели за счет средств областного бюджета увеличены и составили 51 196 229,00 рублей. Перечень субсидий, предоставляемых ГБУ ЛО «МФЦ» на иные цели на 2019 год уточнен распоряжением Комитета от 28.10.2019 года № 169</t>
  </si>
  <si>
    <t xml:space="preserve">Проведен эл. конкурс на оказание услуг по разработке системы автоматизации осуществления государственных полномочий в сфере лицензирования розничной продажи алкогольной продукции и деятельности по заготовке, хранению, переработке и реализации лома черных металлов, цветных металлов в Ленинградской области. Заключен государственный контракт с ООО «Петербургский ИВЦ»  по цене предложения 2 058,60 тыс. рублей. Работы по контракту приняты в декабре 2019 года , оплата произведена в полном объеме.
</t>
  </si>
  <si>
    <t xml:space="preserve">Заключен гос. контракт на оказание услуг по организации методического и экспертного сопровождения реинжиниринга процессов и внедрения процессного подхода к управлению в Администрации Ленинградской области от 15.10.2019 года № 26/2019-КЭРиИД на сумму 1 820,0 тыс. рублей. Экономия по результатам проведения закупки составила 20 тыс. рублей.
Работы по контракту приняты в 4 квартале 2019 года, оплата произведена в полном объеме.
</t>
  </si>
  <si>
    <t xml:space="preserve">За отчетный период осуществлена оптимизация следующих процессов:
1. Создание рабочих мест для трудоустройства инвалидов с целью их интеграции в общество.
2. Предоставление государственных услуг в МФЦ при отсутствии полного пакета документов на их получение.
3. Оформление командировочных документов и возмещения расходов, связанных со служебными командировками в Администрации Ленинградской области.
4. Документооборот между МФЦ и Комитетом социальной защиты населения Ленинградской области при предоставлении государственных услуг.
5. Планирование и размещение закупок в Комитете экономического развития и инвестиционной деятельности Ленинградской области.
6. Размещение сведений об услугах (функциях) в реестре государственных
и муниципальных услуг (функций) Ленинградской области.
7. Выдача разрешений на осуществление деятельности по перевозке пассажиров и багажа легковыми такси на территории Ленинградской области. 
В рамках внедрения электронного документооборота между комитетом социальной защиты населения Ленинградской области и ГБУ ЛО МФЦ при предоставлении государственный услуг оптимизированы следующие процессы предоставления государственных услуг:
8. Государственная услуга по выдаче удостоверения инвалида Отечественной войны.
9. Государственная услуга по выдаче удостоверения инвалида о праве на льготы.
10. Государственная услуга по выдаче удостоверения ветерана Великой Отечественной войны единого образца.
Ожидаемый результат проведения мероприятия в части сокращения удельных затрат на процессы на не менее, чем 20% исполнен
</t>
  </si>
  <si>
    <t xml:space="preserve">В рамках реализации мероприятия за отчетный период осуществлено предоставление субсидий бюджетам муниципальных образований Ленинградской области на внедрение цифровой платформы вовлечения граждан в решение вопросов городского развития муниципальных образований Ленинградской области: МО «Город Гатчина» Гатчинского муниципального района - 2 955,0 тыс. рублей, Сосновоборский городской округ - 2 250,0 тыс. рублей </t>
  </si>
  <si>
    <t>Проведено мероприятие в рамках конференции «Особенности региональной цифровизации – 2019»</t>
  </si>
  <si>
    <t>В рамках мероприятия по обеспечению функционирования технологической инфраструктуры «электронного» правительства ЛО заключены и исполнены государственные контракты на приобретение серверного оборудования,  на сопровождение программно-аппаратных и программных комплексов  VipNet</t>
  </si>
  <si>
    <t>Осуществлялись расходы на выплату заработной платы работникам учреждения, аренда помещений, услуги связи, а также осуществлялись иные расходы</t>
  </si>
  <si>
    <t>Исполнены государственные контракты на оказание услуг по технической поддержке и сопровождению средств защиты информации для государственных нужд Ленинградской области</t>
  </si>
  <si>
    <t>Выполнены работы по сопровождению и обслуживанию подсистемы межсетевого экранирования и систем защиты информации информационных систем органов исполнительной власти Ленинградской области, защищенного сегмента единой сети передачи данных, в рамках заключенного государственного контракта</t>
  </si>
  <si>
    <t>Заключен и исполнен государственный контракт на развитие ИАС СЦГ ЛО</t>
  </si>
  <si>
    <t>Работы по мероприятию в 2019 г. не запланированы</t>
  </si>
  <si>
    <t>Проведен аудит 100 % гос. услуг, предоставляемых на территории Ленинградской области, на предмет соответствия статусу услуги.. 
В рамках реализации мероприятия также был запланирован аукцион в эл. форме на заключение государственного контракта на оказание услуг по поставке и наполнению информацией модуля РГИС ЖКХ Ленинградской области «Поквартирная карта Ленинградской области».
В связи с поступлением в Ленинградское УФАС России жалобы ООО "МедФлагман» на действия аукционной комиссии при проведении электронного аукциона процедура определения поставщика в части заключения контракта была приостановлена, что повлекло за собой пролонгацию сроков проведения электронного аукциона, заключения государственного контракта и, соответственно, исполнения 1 этапа государственного контракта. 
По итогам повторного рассмотрения вторых частей заявок 19.12.2019 года определен победитель, с которым заключен государственный контракт от 30.12.2019 года № 36/2019 – КЭРиИД на сумму 68 405 144,55 рублей (в т.ч. стоимость   1 этапа - 29 813 667, 58 рублей) с общим сроком исполнения 15.12.2020 года. 
В соответствии с условиями государственного контракта, срок исполнения 1 этапа оказания услуг – 20.01.2020 года. Оплата услуг по 1 этапу будет произведена в первом квартале 2020 г.</t>
  </si>
  <si>
    <t>Заключен и исполнен государственный контракт № 15490 от  30.07.2019 г., предусматривающий в том числе развитие АИС "МФЦ".</t>
  </si>
  <si>
    <t>Заключен и исполнен государственный контракт № 15490 от  30.07.2019 г., предусматривающий в том числе сопровождение АИС "МФЦ".</t>
  </si>
  <si>
    <t>Обеспечено бесперебойное функционирование</t>
  </si>
  <si>
    <t>Обеспечено создание и развитие 16 ведомственных информационных систем ОИВ Ленинградской области</t>
  </si>
  <si>
    <t>Развитие информационной системы</t>
  </si>
  <si>
    <t>Обеспечено бесперебойное функционирование системы межведомственного электронного взаимодействия</t>
  </si>
  <si>
    <t>Мероприятие  выполнено, экономия  составила 9 062,6 тыс. руб.</t>
  </si>
  <si>
    <t>Финансирование мероприятия в 2019 г. не предусмотрено</t>
  </si>
  <si>
    <t xml:space="preserve">Обеспечено бесперебойное функционирование. Государственный контракт заключен на 11 месяцев в связи длительной процедурой закупки. </t>
  </si>
  <si>
    <t>Переведены в электронный вид архивные записи органов записи актов гражданского состояния. Количество переведенных в электронный вид архивных записей - 500 000 ед.</t>
  </si>
  <si>
    <t>Заключен и исполнен государственный контракт на оказание услуг по переводу государственных и муниципальных услуг в электронный вид № 15490 от  30.07.2019 г. Доля муниципальных услуг, переведенных в электронный вид и по которым нет законодательного запрета на их предоставление в электронной форме составило 65 %</t>
  </si>
  <si>
    <t xml:space="preserve">По состоянию на 01.01.2020 года ГБУ ЛО «МФЦ» оказывает 591 услугу. За 2019 года зарегистрировано количество обращений  – 4 267 594, количество обращений за предоставлением государственной услуги по государственной регистрации актов гражданского состояния – 299, среднее время ожидания заявителей в очереди при обращении заявителя в МФЦ для получения государственных и муниципальных услуг составило 7 мин. 42 сек. </t>
  </si>
  <si>
    <t>Заключен и исполнен государственный контракт на развитие и сопровождение ИС.</t>
  </si>
  <si>
    <t>Работы в 2019 г. не запланированы</t>
  </si>
  <si>
    <t>Отраслевой проект "Умные города Ленинградской области"</t>
  </si>
  <si>
    <t>Закуплен программно-аппаратный комплекса (ПАК) с функцией межсетевого экрана для фильтрации трафика</t>
  </si>
  <si>
    <t xml:space="preserve">Завершено выполнение 3-го и 4-го этапов по государственному контракту № 7 от 22.03.2018 года (развитие ФПД). Заключен и исполнен государственный контракт № 13 от 05.08.2019.г. на развитие ФПД. Заключен и исполнен Государственный контракт № 15 от 12.08.2019 г на развитие ФПД в части ЦКО. Заключен и исполнен государственный контракт № 25 от 30.10.2019 г. на выполнение работ по организации процесса сбора, хранения, обработки информации для обеспечения единства региональных данных Ленинградской области в составе ГИС ФПД, в том числе для предоставления государственных и муниципальных услуг в электронном виде. Заключен и частично исполнен государственный контракт № 11 от 08.07.2019 г на развитие ФПД в части ГИСОГД. В приемке 2-го этапа по государственному контракту отказано. Исполнителю предоставлен мотивированный отказ с определением срока устранения замечаний до 31.01.2020 г.  </t>
  </si>
  <si>
    <t>Обеспечена доли государственных гражданских служащих Ленинградской области, замещающих должности гражданской службы в органах исполнительной власти Ленинградской области, прошедших диспансеризацию, от общего числа государственных гражданских служащих Ленинградской на уровне 88,14 проц.
Доля лиц, замещающих государственные должности Ленинградской области в органах исполнительной власти Ленинградской области, для которых обеспечена возможность прохождения диспансеризации от общего числа лиц, замещающих государственные должности Ленинградской области в органах исполнительной власти Ленинградской области, 100 проц.
Обеспечена доли государственных гражданских служащих в аппаратах мировых судей Ленинградской области, прошедших диспансеризацию, от общего числа государственных гражданских служащих в аппаратах мировых судей Ленинградской области на уровне 82,6 проц.</t>
  </si>
  <si>
    <t>Мероприятие выполнено. Оплата осуществлена по фактическому количеству человек, прошедших диспансеризацию, на сумму 3000,24 тыс.руб. Экономия от проведения конкурсных процедур составила 1 552,31 тыс.руб.</t>
  </si>
  <si>
    <t>Развитие и сопровождение информационной системы управления государственными гражданскими и муниципальными служащими в Ленинградской области (ИСУ ГМС)</t>
  </si>
  <si>
    <t>Развитие и сопровождение информационной системы управления реестром полномочий органов исполнительной власти Ленинградской области» (Электронный реестр полномочий)</t>
  </si>
  <si>
    <t>Заключен и исполнен государственный контракт № 15490 от  30.07.2019 г., предусматривающий в том числе развитие и сопровождение подсистемы портала государственных и муниципальных услуг "Электронная приемная". Обеспечена его бесперебойная работа</t>
  </si>
  <si>
    <t>Мероприятие в 2019 г. не запланировано</t>
  </si>
  <si>
    <t>Проведен  обучающий семинар на тему «Исполнение государственными гражданскими служащими Ленинградской области обязанности по представлению сведений о доходах, расходах, об имуществе и обязательствах имущественного характера» (20.02.2019), а также 3 практикума по формированию навыков использования СПО "Справки БК". Принято участие в 2 семинарах для лиц, впервые поступивших на государственную гражданскую службу Ленинградской области.</t>
  </si>
  <si>
    <t>Разработано и принято постановление Губернатора Ленинградской области от 25.02.2019 № 12-пг "О внесении изменений в постановление Губернатора Ленинградской области от 11.01.2017 № 2-пг «О делегировании полномочий по направлению запросов в кредитные организации, налоговые органы Российской Федерации...».  
Совместно с прокуратурой Ленинградской области разработан Типовой кодекс этики и должностного поведения работников государственных организаций Ленинградской области.21.11.2019 Кодекс этики одобрен комиссией по координации работы по противодействию коррупции в Ленинградской области и направлен для использования в работе в органы исполнительной власти Ленинградской области.</t>
  </si>
  <si>
    <t>Обеспечено исполнение лицами, замещающими государственные должности Ленинградской области, государственными гражданскими служащими Ленинградской области, главами местных администраций и лицами, замещающими муниципальные должности Ленинградской области, а также руководителями учреждений, подведомственными органами исполнительной власти Ленинградской области, обязанности по представлению сведений о доходах, расходах, об имуществе и обязательствах имущественного характера с  использованием  специального программного обеспечения "Справки БК".</t>
  </si>
  <si>
    <t xml:space="preserve">Обеспечена своевременная разработка, утверждение и внесение изменений в правовые акты Ленинградской области в сфере государственной гражданским службы и противодействия коррупции. </t>
  </si>
  <si>
    <t>Обеспечено исполнение всеми государственными органами обязанностей оператора государственной информационной системы Ленинградской области в области гражданской службы по ведению, обработке и передаче персональных данных госслужащих в электронном виде - не менее 30 процентов.</t>
  </si>
  <si>
    <t>Доля межведомственных запросов, осуществляемых с использованием СМЭВ, составила 72 %</t>
  </si>
  <si>
    <t>Заключен и исполнены государственные контракты на выполнение работ по сопровождению АК "Конкурс-Кадры ",  обновлению базы данных тестовых заданий (свыше 6000) и электронных курсов, развитие АК "Конкурс-Кадры", разработана подсистема единой идентификации и аутентификации пользователей, закуплены программные контенты для модуля "Электронное наставничество"</t>
  </si>
  <si>
    <t>Заключен госконтракт на сопровождение Электронного реестра полномочий (актуализация БД 30 тыс.объектов правовой информации). Заключен госконтракт  на развитие Электронного реестра полномочий,  (внедрена цифровая платформа, реализован веб-интерфейс для работников, осуществляющих юридическое сопровождение деятельности ОИВ). Актуализированы базы данных полномочий и функций ОИВ,осуществляется отладка процесса формирования проектов должностных регламентов работниками ОИВ.</t>
  </si>
  <si>
    <t>Заключен госконтракт  сопровождение ИСУ ГМС, обеспечено сопровождение лицензионного программного обеспечения Заключен госконтракт  на выполнение работ по развитию ИСУ ГМС Переданы сведения о кадровом обеспечении государственных органов, удовлетворяющие критериям Минкомсвязи России</t>
  </si>
  <si>
    <t>Заключено 15 государственных контрактов, за истекший период обучено 686 человек.
Обеспечены лица, замещающих государственные должности в Администрации Ленинградской области и гражданские служащие обучением по программам дополнительного профессионального образования, согласно государственному заказу  -100% от общего количества запланированных на обучение.</t>
  </si>
  <si>
    <t>Организовано 2 вида мероприятий в форме тренингов и семинаров. Обучение прошли 148 госслужащих Ленинградской области.</t>
  </si>
  <si>
    <t>Повышение квалификации ГГС аппарата мировых судей Ленинградской области по направлению подготовки "Юриспруденция" - обучено 29 человек (1 человек, из включенных в программу дополнительного образования, не смог участвовать при причине болезни без возможности найти замену)</t>
  </si>
  <si>
    <t>Проведено 2 дня здоровья: в аквапарке "Питерлэнд", общее количество участников составило 410 человек и на территории ДОЛ "Северная зорька", общее количество  участников 221 человек.</t>
  </si>
  <si>
    <t>Организованы и проведены 2 выездных мероприятия. Общее количество участников составило 245 человек.</t>
  </si>
  <si>
    <t>Обеспечена оценка соблюдения госслужащими ленинградской области запретов, ограничений и требований , установленных в целях противодействия коррупции по данным специализированных информационных систем и ресурсов.</t>
  </si>
  <si>
    <t>Проведены три тренинга. В тренингах приняли участие 113 человек. 
Организованы и  проведены 3 выездных мероприятия (экскурсии) на территории Ленинградской области для государственных гражданских служащих, впервые поступивших на государственную гражданскую службу Ленинградской области. В экскурсии приняли участие 135 человек, проведены  3 обучающих  семинара «Государственная служба как призвание». Общее количество слушателей семинара - 117 человек. 
Обеспечены программой адаптации вновь назначенных на должность государственной службы Ленинградской области  - 100 % .</t>
  </si>
  <si>
    <t xml:space="preserve">Обеспечена актуализация информации на официальном интернет-портале Администрации Ленинградской области, 100 проц. </t>
  </si>
  <si>
    <t>проведено 2  анкетирования  :
 - госслужащих, впервые поступивших на государственную гражданскую службу Ленинградской области, 108 человек (более 80 процентов от общего количества госслужащих, впервые назначенных на должность);
-госслужащих Администрации Ленинградской области в целях выявления проблемных вопросов в ОИВ - более 1200 человек (более 60 процентов от штатной численности Администрации Ленинградской области)</t>
  </si>
  <si>
    <t>Тестирование проведено 98 кандидатов на включение в резерв управленческих кадров.</t>
  </si>
  <si>
    <t xml:space="preserve">Проведено обучение лиц, включенных в резерв управленческих кадров Ленинградской области, не являющихся государственными гражданскими служащими Ленинградской области по программе повышения квалификации  "Руководитель в системе государственного и муниципального управления".
Обучено 20 человек.  </t>
  </si>
  <si>
    <t>Мероприятие выполнено. Оплата осуществлена по фактическому количеству человек, прошедших обучение</t>
  </si>
  <si>
    <t>Конкурс проведен 16-17 мая 2019 года. Из 53 участников конкурса  рекомендованы к включению в кадровый резерв – 26 чел., из них - 21 чел. включены в кадровый резерв (представили копии дипломов), 12 человек назначены в органы исполнительной власти Ленинградской области и подведомственные учреждения</t>
  </si>
  <si>
    <t>Обеспечена объективность и прозрачность механизма конкурсного отбора кандидатов, 100 проц. Кол-во просмотров видеофильма - более 21177.</t>
  </si>
  <si>
    <t>Обеспечено продление срока приема заявок в случае, если поступила одна заявка, 7 дн. (4 конкурса в 2019 году);                                                                                                             Обеспечено уведомление участников конкурса путем СМС-оповещения о дате итогового конкурса, 5 дн.  - 100 проц.</t>
  </si>
  <si>
    <t>Обеспечено рассмотрение на заседаниях аттестационных комиссий, вопросов в отношении государственных гражданских служащих категории «руководители» высшей и главной групп должностей государственной гражданской службы, 100 проц.
Проведено заседаний комиссий:
- аттестации – 15, 
- квалификационных экзаменов – 1 .</t>
  </si>
  <si>
    <t>Заключен государственный контракт. Обеспечен посуточный доступ к информационной системе по мере возникающей необходимости. Количество конкурсов, признанных несостоявшимися по причине отсутствия кандидатов, от общего количества конкурсов - 6,5%.</t>
  </si>
  <si>
    <t>Мероприятие выполнено. Оплата осуществлена по фактической необходимости</t>
  </si>
  <si>
    <t>Проведен мониторинг готовности различных групп и категорий населения к жизни и деятельности в условиях цифровой экономики</t>
  </si>
  <si>
    <t>Проведено обследование необходимости различных компетенций в сфере цифровой экономики</t>
  </si>
  <si>
    <t>Проведено пилотное обучение населения цифровой грамотности</t>
  </si>
  <si>
    <t>Проведен мониторинг органов исполнительной власти о состоянии связи на объектах транспортной инфраструктуры</t>
  </si>
  <si>
    <t xml:space="preserve">Проведено совещание с операторами связи по вопросу сетей связи 4G/5G на территории Ленинградской области </t>
  </si>
  <si>
    <t>Проведен мониторинг наличие объектов и сооружений средств связи</t>
  </si>
  <si>
    <t xml:space="preserve">Мероприятие  выполнено. </t>
  </si>
  <si>
    <t xml:space="preserve">Мероприятие не  выполнено. </t>
  </si>
  <si>
    <t>Мероприятие  выполнено</t>
  </si>
  <si>
    <t>Мероприятие  выполнено.  Оплата осуществлена по фактическому количеству человек, прошедших обучение. Экономия составила 56,5 тыс. руб.</t>
  </si>
  <si>
    <t>Мероприятие  выполнено.  Экономия составила 162,2 тыс. руб.</t>
  </si>
  <si>
    <t>Мероприятие  выполнено.  Оплата осуществлена по фактическому количеству человек, прошедших обучение. Экономия составила 2403,8 тыс. руб.</t>
  </si>
  <si>
    <t>Мероприятие  выполнено.  Экономия составила 115 тыс. руб.</t>
  </si>
  <si>
    <t>Мероприятие  выполнено.  Экономия составила 16,4 тыс. руб.</t>
  </si>
  <si>
    <t>Мероприятие  выполнено.  Экономия составила 200,1 тыс. руб.</t>
  </si>
  <si>
    <t>Мероприятие  выполнено.  Экономия составила 17,4 тыс. руб.</t>
  </si>
  <si>
    <t xml:space="preserve">Мероприятие не выполнено. </t>
  </si>
  <si>
    <t>Доля органов государственной и муниципальной власти, государственных и муниципальных учреждений Ленинградской области, обеспеченных проводным доступом к ЕСПД составит 14%</t>
  </si>
  <si>
    <t>Работы по развитию ИС выполнены. Но в связи с отсутствием соглашения между ФССП России и ГТН работы не приняты Заказчиком по причине невозможности проверить работоспособность ИС. Приемка работ перенесена на 1 кв. 2020 г.</t>
  </si>
  <si>
    <t>Развитие информационной системы. Заказчиком принято решение об одностороннем отказе от исполнения контракта в связи с неисполнением Исполнителем принятых на себя обязательств в полном объеме</t>
  </si>
  <si>
    <t>Обеспечено сопровождение 18 региональных сегментов федеральных информационных систем, региональных и ведомственных информационных систем</t>
  </si>
  <si>
    <t>Исполнен контракты: по обеспечению проектного управления, экспертизы и мониторинга мероприятий, по организации и проведению стратегической сессии,  по обеспечению участников конференции полиграфической продукцией</t>
  </si>
  <si>
    <t>Заключены и исполнены государственные контракты на сопровождение ИС, на аренду технологического оборудования, на приобретение лицензионного обеспечения в целях обеспечения функционирования технологической инфраструктуры "электронного" правительства, в том числе для оказания государственных и муниципальных услуг в электронном виде в Ленинградской области.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</si>
</sst>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  <numFmt numFmtId="178" formatCode="#,##0.0000"/>
    <numFmt numFmtId="179" formatCode="#,##0.000"/>
  </numFmts>
  <fonts count="6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7" fontId="56" fillId="0" borderId="10" xfId="0" applyNumberFormat="1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9" fillId="0" borderId="0" xfId="0" applyFont="1" applyBorder="1" applyAlignment="1">
      <alignment/>
    </xf>
    <xf numFmtId="177" fontId="57" fillId="0" borderId="10" xfId="0" applyNumberFormat="1" applyFont="1" applyFill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wrapText="1"/>
    </xf>
    <xf numFmtId="177" fontId="10" fillId="0" borderId="16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 wrapText="1"/>
    </xf>
    <xf numFmtId="177" fontId="9" fillId="0" borderId="15" xfId="0" applyNumberFormat="1" applyFont="1" applyFill="1" applyBorder="1" applyAlignment="1">
      <alignment wrapText="1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left" vertical="center" wrapText="1"/>
    </xf>
    <xf numFmtId="177" fontId="0" fillId="0" borderId="15" xfId="0" applyNumberFormat="1" applyFont="1" applyFill="1" applyBorder="1" applyAlignment="1">
      <alignment wrapText="1"/>
    </xf>
    <xf numFmtId="177" fontId="10" fillId="0" borderId="15" xfId="0" applyNumberFormat="1" applyFont="1" applyFill="1" applyBorder="1" applyAlignment="1">
      <alignment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wrapText="1"/>
    </xf>
    <xf numFmtId="177" fontId="8" fillId="0" borderId="10" xfId="53" applyNumberFormat="1" applyFont="1" applyFill="1" applyBorder="1" applyAlignment="1">
      <alignment horizontal="left" vertical="top" wrapText="1"/>
      <protection/>
    </xf>
    <xf numFmtId="177" fontId="10" fillId="0" borderId="10" xfId="53" applyNumberFormat="1" applyFont="1" applyFill="1" applyBorder="1" applyAlignment="1">
      <alignment horizontal="left" vertical="center" wrapText="1"/>
      <protection/>
    </xf>
    <xf numFmtId="177" fontId="8" fillId="0" borderId="10" xfId="53" applyNumberFormat="1" applyFont="1" applyFill="1" applyBorder="1" applyAlignment="1">
      <alignment horizontal="center" vertical="center" wrapText="1"/>
      <protection/>
    </xf>
    <xf numFmtId="177" fontId="7" fillId="0" borderId="10" xfId="53" applyNumberFormat="1" applyFont="1" applyFill="1" applyBorder="1" applyAlignment="1">
      <alignment horizontal="left" vertical="center" wrapText="1"/>
      <protection/>
    </xf>
    <xf numFmtId="177" fontId="11" fillId="0" borderId="15" xfId="0" applyNumberFormat="1" applyFont="1" applyFill="1" applyBorder="1" applyAlignment="1">
      <alignment vertical="center" wrapText="1"/>
    </xf>
    <xf numFmtId="177" fontId="11" fillId="0" borderId="17" xfId="0" applyNumberFormat="1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 wrapText="1"/>
    </xf>
    <xf numFmtId="177" fontId="11" fillId="0" borderId="18" xfId="0" applyNumberFormat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wrapText="1"/>
    </xf>
    <xf numFmtId="177" fontId="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77" fontId="12" fillId="0" borderId="10" xfId="53" applyNumberFormat="1" applyFont="1" applyFill="1" applyBorder="1" applyAlignment="1">
      <alignment horizontal="center" vertical="center"/>
      <protection/>
    </xf>
    <xf numFmtId="177" fontId="12" fillId="0" borderId="10" xfId="0" applyNumberFormat="1" applyFont="1" applyFill="1" applyBorder="1" applyAlignment="1">
      <alignment horizontal="center" vertical="center"/>
    </xf>
    <xf numFmtId="177" fontId="56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/>
    </xf>
    <xf numFmtId="177" fontId="10" fillId="33" borderId="10" xfId="0" applyNumberFormat="1" applyFont="1" applyFill="1" applyBorder="1" applyAlignment="1">
      <alignment horizontal="left" vertical="center" wrapText="1"/>
    </xf>
    <xf numFmtId="177" fontId="10" fillId="33" borderId="10" xfId="0" applyNumberFormat="1" applyFont="1" applyFill="1" applyBorder="1" applyAlignment="1">
      <alignment horizontal="justify" vertical="top" wrapText="1"/>
    </xf>
    <xf numFmtId="177" fontId="10" fillId="0" borderId="10" xfId="0" applyNumberFormat="1" applyFont="1" applyFill="1" applyBorder="1" applyAlignment="1">
      <alignment wrapText="1"/>
    </xf>
    <xf numFmtId="177" fontId="11" fillId="0" borderId="10" xfId="0" applyNumberFormat="1" applyFont="1" applyFill="1" applyBorder="1" applyAlignment="1">
      <alignment wrapText="1"/>
    </xf>
    <xf numFmtId="177" fontId="9" fillId="0" borderId="10" xfId="0" applyNumberFormat="1" applyFont="1" applyFill="1" applyBorder="1" applyAlignment="1">
      <alignment wrapText="1"/>
    </xf>
    <xf numFmtId="177" fontId="10" fillId="0" borderId="10" xfId="0" applyNumberFormat="1" applyFont="1" applyFill="1" applyBorder="1" applyAlignment="1">
      <alignment horizontal="left" vertical="center" wrapText="1"/>
    </xf>
    <xf numFmtId="177" fontId="11" fillId="0" borderId="10" xfId="0" applyNumberFormat="1" applyFont="1" applyBorder="1" applyAlignment="1">
      <alignment horizontal="center" vertical="center"/>
    </xf>
    <xf numFmtId="177" fontId="63" fillId="0" borderId="10" xfId="0" applyNumberFormat="1" applyFont="1" applyBorder="1" applyAlignment="1">
      <alignment horizontal="center" vertical="center" wrapText="1"/>
    </xf>
    <xf numFmtId="177" fontId="62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/>
    </xf>
    <xf numFmtId="177" fontId="10" fillId="0" borderId="10" xfId="0" applyNumberFormat="1" applyFont="1" applyFill="1" applyBorder="1" applyAlignment="1">
      <alignment vertical="center" wrapText="1"/>
    </xf>
    <xf numFmtId="177" fontId="10" fillId="0" borderId="12" xfId="0" applyNumberFormat="1" applyFont="1" applyFill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center" vertical="top" wrapText="1"/>
    </xf>
    <xf numFmtId="177" fontId="9" fillId="0" borderId="10" xfId="0" applyNumberFormat="1" applyFont="1" applyFill="1" applyBorder="1" applyAlignment="1">
      <alignment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1" fillId="33" borderId="10" xfId="0" applyNumberFormat="1" applyFont="1" applyFill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left" vertical="center" wrapText="1"/>
    </xf>
    <xf numFmtId="177" fontId="7" fillId="0" borderId="10" xfId="53" applyNumberFormat="1" applyFont="1" applyFill="1" applyBorder="1" applyAlignment="1">
      <alignment horizontal="justify" vertical="center" wrapText="1"/>
      <protection/>
    </xf>
    <xf numFmtId="177" fontId="57" fillId="0" borderId="10" xfId="0" applyNumberFormat="1" applyFont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 wrapText="1"/>
    </xf>
    <xf numFmtId="177" fontId="7" fillId="0" borderId="13" xfId="53" applyNumberFormat="1" applyFont="1" applyFill="1" applyBorder="1" applyAlignment="1">
      <alignment horizontal="left" vertical="center" wrapText="1"/>
      <protection/>
    </xf>
    <xf numFmtId="177" fontId="57" fillId="0" borderId="0" xfId="0" applyNumberFormat="1" applyFont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177" fontId="62" fillId="0" borderId="10" xfId="0" applyNumberFormat="1" applyFont="1" applyBorder="1" applyAlignment="1">
      <alignment horizontal="left" vertical="center" wrapText="1"/>
    </xf>
    <xf numFmtId="177" fontId="8" fillId="0" borderId="10" xfId="53" applyNumberFormat="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177" fontId="7" fillId="0" borderId="10" xfId="53" applyNumberFormat="1" applyFont="1" applyFill="1" applyBorder="1" applyAlignment="1">
      <alignment horizontal="center" vertical="center" wrapText="1"/>
      <protection/>
    </xf>
    <xf numFmtId="177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57" fillId="0" borderId="10" xfId="0" applyFont="1" applyBorder="1" applyAlignment="1">
      <alignment horizontal="left" vertical="center"/>
    </xf>
    <xf numFmtId="177" fontId="11" fillId="0" borderId="2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/>
    </xf>
    <xf numFmtId="177" fontId="9" fillId="0" borderId="21" xfId="0" applyNumberFormat="1" applyFont="1" applyFill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7" fontId="8" fillId="0" borderId="20" xfId="53" applyNumberFormat="1" applyFont="1" applyFill="1" applyBorder="1" applyAlignment="1">
      <alignment horizontal="center" vertical="center" wrapText="1"/>
      <protection/>
    </xf>
    <xf numFmtId="177" fontId="0" fillId="0" borderId="0" xfId="0" applyNumberFormat="1" applyFont="1" applyFill="1" applyAlignment="1">
      <alignment/>
    </xf>
    <xf numFmtId="177" fontId="0" fillId="0" borderId="21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tabSelected="1" zoomScale="70" zoomScaleNormal="70" zoomScalePageLayoutView="0" workbookViewId="0" topLeftCell="A1">
      <pane xSplit="2" ySplit="10" topLeftCell="C6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44" sqref="C144"/>
    </sheetView>
  </sheetViews>
  <sheetFormatPr defaultColWidth="9.00390625" defaultRowHeight="12.75"/>
  <cols>
    <col min="1" max="1" width="7.625" style="1" customWidth="1"/>
    <col min="2" max="2" width="47.25390625" style="0" customWidth="1"/>
    <col min="3" max="3" width="11.875" style="0" customWidth="1"/>
    <col min="4" max="4" width="17.625" style="0" customWidth="1"/>
    <col min="5" max="5" width="9.625" style="0" customWidth="1"/>
    <col min="6" max="6" width="9.75390625" style="0" customWidth="1"/>
    <col min="7" max="7" width="11.625" style="0" customWidth="1"/>
    <col min="8" max="8" width="18.00390625" style="63" customWidth="1"/>
    <col min="9" max="9" width="9.00390625" style="0" customWidth="1"/>
    <col min="10" max="10" width="9.25390625" style="0" customWidth="1"/>
    <col min="11" max="11" width="11.875" style="0" customWidth="1"/>
    <col min="12" max="12" width="17.125" style="28" customWidth="1"/>
    <col min="13" max="13" width="9.625" style="0" customWidth="1"/>
    <col min="14" max="14" width="9.75390625" style="0" customWidth="1"/>
    <col min="15" max="15" width="61.875" style="0" customWidth="1"/>
    <col min="16" max="16" width="20.375" style="16" customWidth="1"/>
  </cols>
  <sheetData>
    <row r="1" spans="12:14" ht="12.75">
      <c r="L1" s="139"/>
      <c r="M1" s="140"/>
      <c r="N1" s="140"/>
    </row>
    <row r="2" spans="1:14" ht="18.75">
      <c r="A2" s="141" t="s">
        <v>10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8.75">
      <c r="A3" s="144" t="s">
        <v>12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6" ht="15.75">
      <c r="A4" s="7"/>
      <c r="B4" s="8"/>
      <c r="C4" s="8"/>
      <c r="D4" s="8"/>
      <c r="E4" s="8"/>
      <c r="F4" s="8"/>
      <c r="G4" s="8"/>
      <c r="H4" s="64"/>
      <c r="I4" s="8"/>
      <c r="J4" s="8"/>
      <c r="K4" s="8"/>
      <c r="L4" s="29"/>
      <c r="M4" s="8"/>
      <c r="N4" s="8"/>
      <c r="O4" s="9"/>
      <c r="P4" s="25"/>
    </row>
    <row r="5" spans="1:16" ht="19.5" customHeight="1">
      <c r="A5" s="142" t="s">
        <v>13</v>
      </c>
      <c r="B5" s="142"/>
      <c r="C5" s="143"/>
      <c r="D5" s="143"/>
      <c r="E5" s="143"/>
      <c r="F5" s="143"/>
      <c r="G5" s="143"/>
      <c r="H5" s="143"/>
      <c r="I5" s="143"/>
      <c r="J5" s="143"/>
      <c r="K5" s="11"/>
      <c r="L5" s="32"/>
      <c r="M5" s="11"/>
      <c r="N5" s="11"/>
      <c r="O5" s="9"/>
      <c r="P5" s="25"/>
    </row>
    <row r="6" spans="1:16" ht="15.75">
      <c r="A6" s="142" t="s">
        <v>103</v>
      </c>
      <c r="B6" s="142"/>
      <c r="C6" s="8"/>
      <c r="D6" s="8"/>
      <c r="E6" s="8"/>
      <c r="F6" s="8"/>
      <c r="G6" s="8"/>
      <c r="H6" s="64"/>
      <c r="I6" s="8"/>
      <c r="J6" s="8"/>
      <c r="K6" s="8"/>
      <c r="L6" s="29"/>
      <c r="M6" s="8"/>
      <c r="N6" s="8"/>
      <c r="O6" s="9"/>
      <c r="P6" s="25"/>
    </row>
    <row r="7" spans="1:16" ht="15.75">
      <c r="A7" s="142" t="s">
        <v>11</v>
      </c>
      <c r="B7" s="142"/>
      <c r="C7" s="143"/>
      <c r="D7" s="143"/>
      <c r="E7" s="143"/>
      <c r="F7" s="143"/>
      <c r="G7" s="143"/>
      <c r="H7" s="143"/>
      <c r="I7" s="143"/>
      <c r="J7" s="143"/>
      <c r="K7" s="12"/>
      <c r="L7" s="32"/>
      <c r="M7" s="8"/>
      <c r="N7" s="8"/>
      <c r="O7" s="9"/>
      <c r="P7" s="25"/>
    </row>
    <row r="8" spans="1:16" ht="15.75">
      <c r="A8" s="8"/>
      <c r="B8" s="10"/>
      <c r="C8" s="13"/>
      <c r="D8" s="13"/>
      <c r="E8" s="13"/>
      <c r="F8" s="13"/>
      <c r="G8" s="13"/>
      <c r="H8" s="65"/>
      <c r="I8" s="13"/>
      <c r="J8" s="13"/>
      <c r="K8" s="13"/>
      <c r="L8" s="29"/>
      <c r="M8" s="8"/>
      <c r="N8" s="8"/>
      <c r="O8" s="9"/>
      <c r="P8" s="25"/>
    </row>
    <row r="9" spans="1:16" ht="74.25" customHeight="1">
      <c r="A9" s="124" t="s">
        <v>0</v>
      </c>
      <c r="B9" s="137" t="s">
        <v>6</v>
      </c>
      <c r="C9" s="120" t="s">
        <v>7</v>
      </c>
      <c r="D9" s="121"/>
      <c r="E9" s="121"/>
      <c r="F9" s="122"/>
      <c r="G9" s="120" t="s">
        <v>272</v>
      </c>
      <c r="H9" s="121"/>
      <c r="I9" s="121"/>
      <c r="J9" s="122"/>
      <c r="K9" s="120" t="s">
        <v>273</v>
      </c>
      <c r="L9" s="121"/>
      <c r="M9" s="121"/>
      <c r="N9" s="123"/>
      <c r="O9" s="135" t="s">
        <v>8</v>
      </c>
      <c r="P9" s="129" t="s">
        <v>9</v>
      </c>
    </row>
    <row r="10" spans="1:16" ht="67.5" customHeight="1">
      <c r="A10" s="125"/>
      <c r="B10" s="138"/>
      <c r="C10" s="18" t="s">
        <v>1</v>
      </c>
      <c r="D10" s="18" t="s">
        <v>2</v>
      </c>
      <c r="E10" s="18" t="s">
        <v>3</v>
      </c>
      <c r="F10" s="18" t="s">
        <v>4</v>
      </c>
      <c r="G10" s="18" t="s">
        <v>1</v>
      </c>
      <c r="H10" s="66" t="s">
        <v>2</v>
      </c>
      <c r="I10" s="18" t="s">
        <v>3</v>
      </c>
      <c r="J10" s="18" t="s">
        <v>4</v>
      </c>
      <c r="K10" s="18" t="s">
        <v>1</v>
      </c>
      <c r="L10" s="18" t="s">
        <v>2</v>
      </c>
      <c r="M10" s="18" t="s">
        <v>3</v>
      </c>
      <c r="N10" s="19" t="s">
        <v>4</v>
      </c>
      <c r="O10" s="136"/>
      <c r="P10" s="130"/>
    </row>
    <row r="11" spans="1:16" ht="24.75" customHeight="1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67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2">
        <v>14</v>
      </c>
      <c r="O11" s="23">
        <v>15</v>
      </c>
      <c r="P11" s="24">
        <v>16</v>
      </c>
    </row>
    <row r="12" spans="1:16" ht="39.75" customHeight="1">
      <c r="A12" s="131" t="s">
        <v>14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/>
      <c r="P12" s="134"/>
    </row>
    <row r="13" spans="1:22" s="14" customFormat="1" ht="48" customHeight="1">
      <c r="A13" s="90" t="s">
        <v>5</v>
      </c>
      <c r="B13" s="91" t="s">
        <v>15</v>
      </c>
      <c r="C13" s="40"/>
      <c r="D13" s="26">
        <f>SUM(D14:D16)</f>
        <v>80856.9</v>
      </c>
      <c r="E13" s="40"/>
      <c r="F13" s="40"/>
      <c r="G13" s="40"/>
      <c r="H13" s="40">
        <f>SUM(H14:H16)</f>
        <v>50882</v>
      </c>
      <c r="I13" s="40"/>
      <c r="J13" s="40"/>
      <c r="K13" s="40"/>
      <c r="L13" s="40">
        <f>SUM(L14:L16)</f>
        <v>50882</v>
      </c>
      <c r="M13" s="40"/>
      <c r="N13" s="40"/>
      <c r="O13" s="40" t="s">
        <v>264</v>
      </c>
      <c r="P13" s="97" t="s">
        <v>346</v>
      </c>
      <c r="U13" s="15"/>
      <c r="V13" s="15"/>
    </row>
    <row r="14" spans="1:22" ht="290.25" customHeight="1">
      <c r="A14" s="92" t="s">
        <v>158</v>
      </c>
      <c r="B14" s="93" t="s">
        <v>89</v>
      </c>
      <c r="C14" s="37"/>
      <c r="D14" s="27">
        <v>29963.5</v>
      </c>
      <c r="E14" s="37"/>
      <c r="F14" s="37"/>
      <c r="G14" s="37"/>
      <c r="H14" s="37">
        <v>0</v>
      </c>
      <c r="I14" s="37"/>
      <c r="J14" s="37"/>
      <c r="K14" s="37"/>
      <c r="L14" s="37">
        <v>0</v>
      </c>
      <c r="M14" s="37"/>
      <c r="N14" s="37"/>
      <c r="O14" s="99" t="s">
        <v>288</v>
      </c>
      <c r="P14" s="66" t="s">
        <v>346</v>
      </c>
      <c r="U14" s="2"/>
      <c r="V14" s="2"/>
    </row>
    <row r="15" spans="1:22" ht="93" customHeight="1">
      <c r="A15" s="92" t="s">
        <v>159</v>
      </c>
      <c r="B15" s="94" t="s">
        <v>16</v>
      </c>
      <c r="C15" s="37"/>
      <c r="D15" s="27">
        <v>49817</v>
      </c>
      <c r="E15" s="37"/>
      <c r="F15" s="37"/>
      <c r="G15" s="37"/>
      <c r="H15" s="37">
        <v>49807</v>
      </c>
      <c r="I15" s="37"/>
      <c r="J15" s="37"/>
      <c r="K15" s="37"/>
      <c r="L15" s="37">
        <f>H15</f>
        <v>49807</v>
      </c>
      <c r="M15" s="37"/>
      <c r="N15" s="37"/>
      <c r="O15" s="100" t="s">
        <v>299</v>
      </c>
      <c r="P15" s="66" t="s">
        <v>266</v>
      </c>
      <c r="U15" s="2"/>
      <c r="V15" s="2"/>
    </row>
    <row r="16" spans="1:22" ht="90" customHeight="1">
      <c r="A16" s="92" t="s">
        <v>160</v>
      </c>
      <c r="B16" s="94" t="s">
        <v>17</v>
      </c>
      <c r="C16" s="37"/>
      <c r="D16" s="27">
        <v>1076.4</v>
      </c>
      <c r="E16" s="37"/>
      <c r="F16" s="37"/>
      <c r="G16" s="37"/>
      <c r="H16" s="37">
        <v>1075</v>
      </c>
      <c r="I16" s="37"/>
      <c r="J16" s="37"/>
      <c r="K16" s="37"/>
      <c r="L16" s="37">
        <v>1075</v>
      </c>
      <c r="M16" s="37"/>
      <c r="N16" s="37"/>
      <c r="O16" s="100" t="s">
        <v>275</v>
      </c>
      <c r="P16" s="66" t="s">
        <v>266</v>
      </c>
      <c r="U16" s="2"/>
      <c r="V16" s="2"/>
    </row>
    <row r="17" spans="1:22" s="14" customFormat="1" ht="72" customHeight="1">
      <c r="A17" s="90" t="s">
        <v>161</v>
      </c>
      <c r="B17" s="91" t="s">
        <v>18</v>
      </c>
      <c r="C17" s="40">
        <f>C18</f>
        <v>84.55</v>
      </c>
      <c r="D17" s="70">
        <v>1320759.2</v>
      </c>
      <c r="E17" s="40"/>
      <c r="F17" s="40"/>
      <c r="G17" s="40">
        <f>SUM(G18:G21)</f>
        <v>84.55</v>
      </c>
      <c r="H17" s="40">
        <f>SUM(H18:H21)</f>
        <v>1320300.7</v>
      </c>
      <c r="I17" s="40"/>
      <c r="J17" s="40"/>
      <c r="K17" s="40">
        <f>SUM(K18:K21)</f>
        <v>84.55</v>
      </c>
      <c r="L17" s="40">
        <f>SUM(L18:L21)</f>
        <v>1320300.7</v>
      </c>
      <c r="M17" s="40"/>
      <c r="N17" s="40"/>
      <c r="O17" s="40" t="s">
        <v>264</v>
      </c>
      <c r="P17" s="66" t="s">
        <v>266</v>
      </c>
      <c r="U17" s="15"/>
      <c r="V17" s="15"/>
    </row>
    <row r="18" spans="1:22" ht="114" customHeight="1">
      <c r="A18" s="92" t="s">
        <v>162</v>
      </c>
      <c r="B18" s="94" t="s">
        <v>19</v>
      </c>
      <c r="C18" s="37">
        <v>84.55</v>
      </c>
      <c r="D18" s="33">
        <v>1231566.2</v>
      </c>
      <c r="E18" s="37"/>
      <c r="F18" s="37"/>
      <c r="G18" s="37">
        <v>84.55</v>
      </c>
      <c r="H18" s="68">
        <v>1231566.2</v>
      </c>
      <c r="I18" s="37"/>
      <c r="J18" s="37"/>
      <c r="K18" s="37">
        <v>84.55</v>
      </c>
      <c r="L18" s="68">
        <f>H18</f>
        <v>1231566.2</v>
      </c>
      <c r="M18" s="37"/>
      <c r="N18" s="37"/>
      <c r="O18" s="78" t="s">
        <v>300</v>
      </c>
      <c r="P18" s="66" t="s">
        <v>266</v>
      </c>
      <c r="U18" s="2"/>
      <c r="V18" s="2"/>
    </row>
    <row r="19" spans="1:22" ht="187.5" customHeight="1">
      <c r="A19" s="92" t="s">
        <v>163</v>
      </c>
      <c r="B19" s="94" t="s">
        <v>20</v>
      </c>
      <c r="C19" s="37"/>
      <c r="D19" s="27">
        <v>51196.2</v>
      </c>
      <c r="E19" s="37"/>
      <c r="F19" s="37"/>
      <c r="G19" s="37"/>
      <c r="H19" s="69">
        <v>51196.2</v>
      </c>
      <c r="I19" s="37"/>
      <c r="J19" s="37"/>
      <c r="K19" s="37"/>
      <c r="L19" s="69">
        <f>H19</f>
        <v>51196.2</v>
      </c>
      <c r="M19" s="37"/>
      <c r="N19" s="37"/>
      <c r="O19" s="78" t="s">
        <v>276</v>
      </c>
      <c r="P19" s="66" t="s">
        <v>266</v>
      </c>
      <c r="U19" s="2"/>
      <c r="V19" s="2"/>
    </row>
    <row r="20" spans="1:22" ht="54" customHeight="1">
      <c r="A20" s="92" t="s">
        <v>164</v>
      </c>
      <c r="B20" s="94" t="s">
        <v>21</v>
      </c>
      <c r="C20" s="37"/>
      <c r="D20" s="27">
        <v>33365</v>
      </c>
      <c r="E20" s="37"/>
      <c r="F20" s="37"/>
      <c r="G20" s="37"/>
      <c r="H20" s="38">
        <v>33334.2</v>
      </c>
      <c r="I20" s="37"/>
      <c r="J20" s="37"/>
      <c r="K20" s="37"/>
      <c r="L20" s="38">
        <f>H20</f>
        <v>33334.2</v>
      </c>
      <c r="M20" s="37"/>
      <c r="N20" s="37"/>
      <c r="O20" s="100" t="s">
        <v>289</v>
      </c>
      <c r="P20" s="66" t="s">
        <v>266</v>
      </c>
      <c r="U20" s="2"/>
      <c r="V20" s="2"/>
    </row>
    <row r="21" spans="1:22" ht="52.5" customHeight="1">
      <c r="A21" s="92" t="s">
        <v>165</v>
      </c>
      <c r="B21" s="94" t="s">
        <v>22</v>
      </c>
      <c r="C21" s="37"/>
      <c r="D21" s="27">
        <v>4631.7</v>
      </c>
      <c r="E21" s="37"/>
      <c r="F21" s="37"/>
      <c r="G21" s="37"/>
      <c r="H21" s="37">
        <v>4204.1</v>
      </c>
      <c r="I21" s="37"/>
      <c r="J21" s="37"/>
      <c r="K21" s="37"/>
      <c r="L21" s="37">
        <f>H21</f>
        <v>4204.1</v>
      </c>
      <c r="M21" s="37"/>
      <c r="N21" s="37"/>
      <c r="O21" s="100" t="s">
        <v>290</v>
      </c>
      <c r="P21" s="66" t="s">
        <v>266</v>
      </c>
      <c r="U21" s="2"/>
      <c r="V21" s="2"/>
    </row>
    <row r="22" spans="1:22" ht="51" customHeight="1">
      <c r="A22" s="90" t="s">
        <v>166</v>
      </c>
      <c r="B22" s="91" t="s">
        <v>23</v>
      </c>
      <c r="C22" s="40"/>
      <c r="D22" s="79">
        <v>387420.9</v>
      </c>
      <c r="E22" s="40"/>
      <c r="F22" s="40"/>
      <c r="G22" s="40"/>
      <c r="H22" s="40">
        <f>H23+H24+H25+H26+H27+H28+H48+H66+H67</f>
        <v>378831.1</v>
      </c>
      <c r="I22" s="40"/>
      <c r="J22" s="40"/>
      <c r="K22" s="40"/>
      <c r="L22" s="40">
        <f>L23+L24+L25+L26+L27+L28+L48+L66+L67</f>
        <v>378831.1</v>
      </c>
      <c r="M22" s="40"/>
      <c r="N22" s="40"/>
      <c r="O22" s="40" t="s">
        <v>264</v>
      </c>
      <c r="P22" s="66" t="s">
        <v>266</v>
      </c>
      <c r="U22" s="2"/>
      <c r="V22" s="2"/>
    </row>
    <row r="23" spans="1:22" ht="69.75" customHeight="1">
      <c r="A23" s="92" t="s">
        <v>167</v>
      </c>
      <c r="B23" s="94" t="s">
        <v>24</v>
      </c>
      <c r="C23" s="37"/>
      <c r="D23" s="33">
        <v>2648.3</v>
      </c>
      <c r="E23" s="37"/>
      <c r="F23" s="37"/>
      <c r="G23" s="37"/>
      <c r="H23" s="37">
        <v>2302.1</v>
      </c>
      <c r="I23" s="82"/>
      <c r="J23" s="37"/>
      <c r="K23" s="37"/>
      <c r="L23" s="37">
        <f>H23</f>
        <v>2302.1</v>
      </c>
      <c r="M23" s="37"/>
      <c r="N23" s="37"/>
      <c r="O23" s="100" t="s">
        <v>310</v>
      </c>
      <c r="P23" s="66" t="s">
        <v>266</v>
      </c>
      <c r="U23" s="2"/>
      <c r="V23" s="2"/>
    </row>
    <row r="24" spans="1:22" ht="50.25" customHeight="1">
      <c r="A24" s="92" t="s">
        <v>168</v>
      </c>
      <c r="B24" s="94" t="s">
        <v>25</v>
      </c>
      <c r="C24" s="37"/>
      <c r="D24" s="27">
        <v>7000</v>
      </c>
      <c r="E24" s="37"/>
      <c r="F24" s="37"/>
      <c r="G24" s="37"/>
      <c r="H24" s="37">
        <v>7000</v>
      </c>
      <c r="I24" s="37"/>
      <c r="J24" s="37"/>
      <c r="K24" s="37"/>
      <c r="L24" s="37">
        <f>H24</f>
        <v>7000</v>
      </c>
      <c r="M24" s="37"/>
      <c r="N24" s="37"/>
      <c r="O24" s="49" t="s">
        <v>301</v>
      </c>
      <c r="P24" s="66" t="s">
        <v>266</v>
      </c>
      <c r="U24" s="2"/>
      <c r="V24" s="2"/>
    </row>
    <row r="25" spans="1:22" ht="39" customHeight="1">
      <c r="A25" s="92" t="s">
        <v>169</v>
      </c>
      <c r="B25" s="94" t="s">
        <v>26</v>
      </c>
      <c r="C25" s="37"/>
      <c r="D25" s="27">
        <v>20336.5</v>
      </c>
      <c r="E25" s="37"/>
      <c r="F25" s="37"/>
      <c r="G25" s="37"/>
      <c r="H25" s="37">
        <v>20336.5</v>
      </c>
      <c r="I25" s="37"/>
      <c r="J25" s="37"/>
      <c r="K25" s="37"/>
      <c r="L25" s="37">
        <f>H25</f>
        <v>20336.5</v>
      </c>
      <c r="M25" s="37"/>
      <c r="N25" s="37"/>
      <c r="O25" s="78" t="s">
        <v>298</v>
      </c>
      <c r="P25" s="66" t="s">
        <v>266</v>
      </c>
      <c r="U25" s="2"/>
      <c r="V25" s="2"/>
    </row>
    <row r="26" spans="1:22" ht="114.75" customHeight="1">
      <c r="A26" s="92" t="s">
        <v>170</v>
      </c>
      <c r="B26" s="93" t="s">
        <v>90</v>
      </c>
      <c r="C26" s="37"/>
      <c r="D26" s="27">
        <v>2058.6</v>
      </c>
      <c r="E26" s="37"/>
      <c r="F26" s="37"/>
      <c r="G26" s="37"/>
      <c r="H26" s="37">
        <v>2058.6</v>
      </c>
      <c r="I26" s="37"/>
      <c r="J26" s="37"/>
      <c r="K26" s="37"/>
      <c r="L26" s="37">
        <f>H26</f>
        <v>2058.6</v>
      </c>
      <c r="M26" s="37"/>
      <c r="N26" s="37"/>
      <c r="O26" s="83" t="s">
        <v>277</v>
      </c>
      <c r="P26" s="66" t="s">
        <v>266</v>
      </c>
      <c r="U26" s="2"/>
      <c r="V26" s="2"/>
    </row>
    <row r="27" spans="1:22" s="16" customFormat="1" ht="69" customHeight="1">
      <c r="A27" s="92" t="s">
        <v>171</v>
      </c>
      <c r="B27" s="94" t="s">
        <v>27</v>
      </c>
      <c r="C27" s="37"/>
      <c r="D27" s="34">
        <v>45015.9</v>
      </c>
      <c r="E27" s="37"/>
      <c r="F27" s="37"/>
      <c r="G27" s="37"/>
      <c r="H27" s="37">
        <v>45015.9</v>
      </c>
      <c r="I27" s="37"/>
      <c r="J27" s="37"/>
      <c r="K27" s="37"/>
      <c r="L27" s="37">
        <f>H27</f>
        <v>45015.9</v>
      </c>
      <c r="M27" s="37"/>
      <c r="N27" s="37"/>
      <c r="O27" s="83" t="s">
        <v>274</v>
      </c>
      <c r="P27" s="66" t="s">
        <v>266</v>
      </c>
      <c r="U27" s="17"/>
      <c r="V27" s="17"/>
    </row>
    <row r="28" spans="1:22" s="16" customFormat="1" ht="68.25" customHeight="1">
      <c r="A28" s="92" t="s">
        <v>172</v>
      </c>
      <c r="B28" s="94" t="s">
        <v>28</v>
      </c>
      <c r="C28" s="37"/>
      <c r="D28" s="35">
        <f>SUM(D29:D46)</f>
        <v>102631.29999999999</v>
      </c>
      <c r="E28" s="37"/>
      <c r="F28" s="37"/>
      <c r="G28" s="37"/>
      <c r="H28" s="37">
        <f>SUM(H29:H47)</f>
        <v>100582.70000000001</v>
      </c>
      <c r="I28" s="37"/>
      <c r="J28" s="37"/>
      <c r="K28" s="37"/>
      <c r="L28" s="37">
        <f>SUM(L29:L47)</f>
        <v>100582.70000000001</v>
      </c>
      <c r="M28" s="37"/>
      <c r="N28" s="37"/>
      <c r="O28" s="101" t="s">
        <v>359</v>
      </c>
      <c r="P28" s="66" t="s">
        <v>266</v>
      </c>
      <c r="U28" s="17"/>
      <c r="V28" s="17"/>
    </row>
    <row r="29" spans="1:22" s="16" customFormat="1" ht="54" customHeight="1">
      <c r="A29" s="92" t="s">
        <v>173</v>
      </c>
      <c r="B29" s="94" t="s">
        <v>104</v>
      </c>
      <c r="C29" s="37"/>
      <c r="D29" s="36">
        <v>2908</v>
      </c>
      <c r="E29" s="37"/>
      <c r="F29" s="37"/>
      <c r="G29" s="37"/>
      <c r="H29" s="37">
        <v>2684.3</v>
      </c>
      <c r="I29" s="37"/>
      <c r="J29" s="37"/>
      <c r="K29" s="37"/>
      <c r="L29" s="37">
        <f aca="true" t="shared" si="0" ref="L29:L47">H29</f>
        <v>2684.3</v>
      </c>
      <c r="M29" s="37"/>
      <c r="N29" s="37"/>
      <c r="O29" s="101" t="s">
        <v>297</v>
      </c>
      <c r="P29" s="66" t="s">
        <v>345</v>
      </c>
      <c r="U29" s="17"/>
      <c r="V29" s="17"/>
    </row>
    <row r="30" spans="1:22" s="16" customFormat="1" ht="54" customHeight="1">
      <c r="A30" s="92" t="s">
        <v>174</v>
      </c>
      <c r="B30" s="94" t="s">
        <v>105</v>
      </c>
      <c r="C30" s="37"/>
      <c r="D30" s="36">
        <v>1008</v>
      </c>
      <c r="E30" s="37"/>
      <c r="F30" s="37"/>
      <c r="G30" s="37"/>
      <c r="H30" s="37">
        <v>1008</v>
      </c>
      <c r="I30" s="37"/>
      <c r="J30" s="37"/>
      <c r="K30" s="37"/>
      <c r="L30" s="37">
        <f t="shared" si="0"/>
        <v>1008</v>
      </c>
      <c r="M30" s="37"/>
      <c r="N30" s="37"/>
      <c r="O30" s="101" t="s">
        <v>291</v>
      </c>
      <c r="P30" s="66" t="s">
        <v>266</v>
      </c>
      <c r="U30" s="17"/>
      <c r="V30" s="17"/>
    </row>
    <row r="31" spans="1:22" s="16" customFormat="1" ht="54" customHeight="1">
      <c r="A31" s="92" t="s">
        <v>175</v>
      </c>
      <c r="B31" s="94" t="s">
        <v>106</v>
      </c>
      <c r="C31" s="37"/>
      <c r="D31" s="36">
        <v>1454</v>
      </c>
      <c r="E31" s="37"/>
      <c r="F31" s="37"/>
      <c r="G31" s="37"/>
      <c r="H31" s="37">
        <v>1454</v>
      </c>
      <c r="I31" s="37"/>
      <c r="J31" s="37"/>
      <c r="K31" s="37"/>
      <c r="L31" s="37">
        <f t="shared" si="0"/>
        <v>1454</v>
      </c>
      <c r="M31" s="37"/>
      <c r="N31" s="37"/>
      <c r="O31" s="101" t="s">
        <v>291</v>
      </c>
      <c r="P31" s="66" t="s">
        <v>266</v>
      </c>
      <c r="U31" s="17"/>
      <c r="V31" s="17"/>
    </row>
    <row r="32" spans="1:22" s="16" customFormat="1" ht="54" customHeight="1">
      <c r="A32" s="92" t="s">
        <v>176</v>
      </c>
      <c r="B32" s="94" t="s">
        <v>107</v>
      </c>
      <c r="C32" s="37"/>
      <c r="D32" s="36">
        <v>4728.5</v>
      </c>
      <c r="E32" s="37"/>
      <c r="F32" s="37"/>
      <c r="G32" s="37"/>
      <c r="H32" s="37">
        <v>3745.4</v>
      </c>
      <c r="I32" s="37"/>
      <c r="J32" s="37"/>
      <c r="K32" s="37"/>
      <c r="L32" s="37">
        <f t="shared" si="0"/>
        <v>3745.4</v>
      </c>
      <c r="M32" s="37"/>
      <c r="N32" s="37"/>
      <c r="O32" s="101" t="s">
        <v>291</v>
      </c>
      <c r="P32" s="66" t="s">
        <v>345</v>
      </c>
      <c r="U32" s="17"/>
      <c r="V32" s="17"/>
    </row>
    <row r="33" spans="1:22" s="16" customFormat="1" ht="54" customHeight="1">
      <c r="A33" s="92" t="s">
        <v>177</v>
      </c>
      <c r="B33" s="94" t="s">
        <v>108</v>
      </c>
      <c r="C33" s="37"/>
      <c r="D33" s="36">
        <v>2940</v>
      </c>
      <c r="E33" s="37"/>
      <c r="F33" s="37"/>
      <c r="G33" s="37"/>
      <c r="H33" s="37">
        <v>2940</v>
      </c>
      <c r="I33" s="37"/>
      <c r="J33" s="37"/>
      <c r="K33" s="37"/>
      <c r="L33" s="37">
        <f t="shared" si="0"/>
        <v>2940</v>
      </c>
      <c r="M33" s="37"/>
      <c r="N33" s="37"/>
      <c r="O33" s="101" t="s">
        <v>291</v>
      </c>
      <c r="P33" s="66" t="s">
        <v>266</v>
      </c>
      <c r="U33" s="17"/>
      <c r="V33" s="17"/>
    </row>
    <row r="34" spans="1:22" s="16" customFormat="1" ht="54" customHeight="1">
      <c r="A34" s="92" t="s">
        <v>178</v>
      </c>
      <c r="B34" s="94" t="s">
        <v>109</v>
      </c>
      <c r="C34" s="37"/>
      <c r="D34" s="36">
        <v>2206.3</v>
      </c>
      <c r="E34" s="37"/>
      <c r="F34" s="37"/>
      <c r="G34" s="37"/>
      <c r="H34" s="37">
        <v>1741.8</v>
      </c>
      <c r="I34" s="37"/>
      <c r="J34" s="37"/>
      <c r="K34" s="37"/>
      <c r="L34" s="37">
        <f t="shared" si="0"/>
        <v>1741.8</v>
      </c>
      <c r="M34" s="37"/>
      <c r="N34" s="37"/>
      <c r="O34" s="101" t="s">
        <v>291</v>
      </c>
      <c r="P34" s="66" t="s">
        <v>266</v>
      </c>
      <c r="U34" s="17"/>
      <c r="V34" s="17"/>
    </row>
    <row r="35" spans="1:22" s="16" customFormat="1" ht="54" customHeight="1">
      <c r="A35" s="92" t="s">
        <v>179</v>
      </c>
      <c r="B35" s="94" t="s">
        <v>110</v>
      </c>
      <c r="C35" s="37"/>
      <c r="D35" s="36">
        <v>5236</v>
      </c>
      <c r="E35" s="37"/>
      <c r="F35" s="37"/>
      <c r="G35" s="37"/>
      <c r="H35" s="37">
        <v>5128.7</v>
      </c>
      <c r="I35" s="37"/>
      <c r="J35" s="37"/>
      <c r="K35" s="37"/>
      <c r="L35" s="37">
        <f t="shared" si="0"/>
        <v>5128.7</v>
      </c>
      <c r="M35" s="37"/>
      <c r="N35" s="37"/>
      <c r="O35" s="101" t="s">
        <v>291</v>
      </c>
      <c r="P35" s="66" t="s">
        <v>266</v>
      </c>
      <c r="U35" s="17"/>
      <c r="V35" s="17"/>
    </row>
    <row r="36" spans="1:22" s="16" customFormat="1" ht="54" customHeight="1">
      <c r="A36" s="92" t="s">
        <v>180</v>
      </c>
      <c r="B36" s="94" t="s">
        <v>111</v>
      </c>
      <c r="C36" s="37"/>
      <c r="D36" s="36">
        <v>690.7</v>
      </c>
      <c r="E36" s="37"/>
      <c r="F36" s="37"/>
      <c r="G36" s="37"/>
      <c r="H36" s="37">
        <v>690.7</v>
      </c>
      <c r="I36" s="37"/>
      <c r="J36" s="37"/>
      <c r="K36" s="37"/>
      <c r="L36" s="37">
        <f t="shared" si="0"/>
        <v>690.7</v>
      </c>
      <c r="M36" s="37"/>
      <c r="N36" s="37"/>
      <c r="O36" s="101" t="s">
        <v>291</v>
      </c>
      <c r="P36" s="66" t="s">
        <v>266</v>
      </c>
      <c r="U36" s="17"/>
      <c r="V36" s="17"/>
    </row>
    <row r="37" spans="1:22" s="16" customFormat="1" ht="54" customHeight="1">
      <c r="A37" s="92" t="s">
        <v>181</v>
      </c>
      <c r="B37" s="94" t="s">
        <v>112</v>
      </c>
      <c r="C37" s="37"/>
      <c r="D37" s="36">
        <v>1008</v>
      </c>
      <c r="E37" s="37"/>
      <c r="F37" s="37"/>
      <c r="G37" s="37"/>
      <c r="H37" s="37">
        <v>1008</v>
      </c>
      <c r="I37" s="37"/>
      <c r="J37" s="37"/>
      <c r="K37" s="37"/>
      <c r="L37" s="37">
        <f t="shared" si="0"/>
        <v>1008</v>
      </c>
      <c r="M37" s="37"/>
      <c r="N37" s="37"/>
      <c r="O37" s="101" t="s">
        <v>291</v>
      </c>
      <c r="P37" s="66" t="s">
        <v>266</v>
      </c>
      <c r="U37" s="17"/>
      <c r="V37" s="17"/>
    </row>
    <row r="38" spans="1:22" s="16" customFormat="1" ht="54" customHeight="1">
      <c r="A38" s="92" t="s">
        <v>182</v>
      </c>
      <c r="B38" s="94" t="s">
        <v>113</v>
      </c>
      <c r="C38" s="37"/>
      <c r="D38" s="36">
        <v>2667.5</v>
      </c>
      <c r="E38" s="37"/>
      <c r="F38" s="37"/>
      <c r="G38" s="37"/>
      <c r="H38" s="37">
        <v>2658.9</v>
      </c>
      <c r="I38" s="37"/>
      <c r="J38" s="37"/>
      <c r="K38" s="37"/>
      <c r="L38" s="37">
        <f t="shared" si="0"/>
        <v>2658.9</v>
      </c>
      <c r="M38" s="37"/>
      <c r="N38" s="37"/>
      <c r="O38" s="101" t="s">
        <v>291</v>
      </c>
      <c r="P38" s="66" t="s">
        <v>266</v>
      </c>
      <c r="U38" s="17"/>
      <c r="V38" s="17"/>
    </row>
    <row r="39" spans="1:22" s="16" customFormat="1" ht="54" customHeight="1">
      <c r="A39" s="92" t="s">
        <v>183</v>
      </c>
      <c r="B39" s="94" t="s">
        <v>114</v>
      </c>
      <c r="C39" s="37"/>
      <c r="D39" s="36">
        <v>336</v>
      </c>
      <c r="E39" s="37"/>
      <c r="F39" s="37"/>
      <c r="G39" s="37"/>
      <c r="H39" s="37">
        <v>84</v>
      </c>
      <c r="I39" s="37"/>
      <c r="J39" s="37"/>
      <c r="K39" s="37"/>
      <c r="L39" s="37">
        <f t="shared" si="0"/>
        <v>84</v>
      </c>
      <c r="M39" s="37"/>
      <c r="N39" s="37"/>
      <c r="O39" s="101" t="s">
        <v>291</v>
      </c>
      <c r="P39" s="66" t="s">
        <v>266</v>
      </c>
      <c r="U39" s="17"/>
      <c r="V39" s="17"/>
    </row>
    <row r="40" spans="1:22" s="16" customFormat="1" ht="54" customHeight="1">
      <c r="A40" s="92" t="s">
        <v>184</v>
      </c>
      <c r="B40" s="94" t="s">
        <v>115</v>
      </c>
      <c r="C40" s="37"/>
      <c r="D40" s="36">
        <v>980</v>
      </c>
      <c r="E40" s="37"/>
      <c r="F40" s="37"/>
      <c r="G40" s="37"/>
      <c r="H40" s="37">
        <v>980</v>
      </c>
      <c r="I40" s="37"/>
      <c r="J40" s="37"/>
      <c r="K40" s="37"/>
      <c r="L40" s="37">
        <f t="shared" si="0"/>
        <v>980</v>
      </c>
      <c r="M40" s="37"/>
      <c r="N40" s="37"/>
      <c r="O40" s="101" t="s">
        <v>291</v>
      </c>
      <c r="P40" s="66" t="s">
        <v>266</v>
      </c>
      <c r="U40" s="17"/>
      <c r="V40" s="17"/>
    </row>
    <row r="41" spans="1:22" s="16" customFormat="1" ht="54" customHeight="1">
      <c r="A41" s="92" t="s">
        <v>185</v>
      </c>
      <c r="B41" s="94" t="s">
        <v>116</v>
      </c>
      <c r="C41" s="37"/>
      <c r="D41" s="36">
        <v>1470</v>
      </c>
      <c r="E41" s="37"/>
      <c r="F41" s="37"/>
      <c r="G41" s="37"/>
      <c r="H41" s="37">
        <v>1470</v>
      </c>
      <c r="I41" s="37"/>
      <c r="J41" s="37"/>
      <c r="K41" s="37"/>
      <c r="L41" s="37">
        <f t="shared" si="0"/>
        <v>1470</v>
      </c>
      <c r="M41" s="37"/>
      <c r="N41" s="37"/>
      <c r="O41" s="101" t="s">
        <v>291</v>
      </c>
      <c r="P41" s="66" t="s">
        <v>266</v>
      </c>
      <c r="U41" s="17"/>
      <c r="V41" s="17"/>
    </row>
    <row r="42" spans="1:22" s="16" customFormat="1" ht="54" customHeight="1">
      <c r="A42" s="92" t="s">
        <v>186</v>
      </c>
      <c r="B42" s="94" t="s">
        <v>117</v>
      </c>
      <c r="C42" s="37"/>
      <c r="D42" s="36">
        <v>3640</v>
      </c>
      <c r="E42" s="37"/>
      <c r="F42" s="37"/>
      <c r="G42" s="37"/>
      <c r="H42" s="37">
        <v>3640</v>
      </c>
      <c r="I42" s="37"/>
      <c r="J42" s="37"/>
      <c r="K42" s="37"/>
      <c r="L42" s="37">
        <f t="shared" si="0"/>
        <v>3640</v>
      </c>
      <c r="M42" s="37"/>
      <c r="N42" s="37"/>
      <c r="O42" s="101" t="s">
        <v>291</v>
      </c>
      <c r="P42" s="66" t="s">
        <v>266</v>
      </c>
      <c r="U42" s="17"/>
      <c r="V42" s="17"/>
    </row>
    <row r="43" spans="1:22" s="16" customFormat="1" ht="54" customHeight="1">
      <c r="A43" s="92" t="s">
        <v>187</v>
      </c>
      <c r="B43" s="94" t="s">
        <v>118</v>
      </c>
      <c r="C43" s="37"/>
      <c r="D43" s="36">
        <v>4118.7</v>
      </c>
      <c r="E43" s="37"/>
      <c r="F43" s="37"/>
      <c r="G43" s="37"/>
      <c r="H43" s="37">
        <v>4118.7</v>
      </c>
      <c r="I43" s="37"/>
      <c r="J43" s="37"/>
      <c r="K43" s="37"/>
      <c r="L43" s="37">
        <f t="shared" si="0"/>
        <v>4118.7</v>
      </c>
      <c r="M43" s="37"/>
      <c r="N43" s="37"/>
      <c r="O43" s="101" t="s">
        <v>291</v>
      </c>
      <c r="P43" s="66" t="s">
        <v>266</v>
      </c>
      <c r="U43" s="17"/>
      <c r="V43" s="17"/>
    </row>
    <row r="44" spans="1:22" s="16" customFormat="1" ht="54" customHeight="1">
      <c r="A44" s="92" t="s">
        <v>188</v>
      </c>
      <c r="B44" s="94" t="s">
        <v>119</v>
      </c>
      <c r="C44" s="37"/>
      <c r="D44" s="36">
        <v>63231.6</v>
      </c>
      <c r="E44" s="37"/>
      <c r="F44" s="37"/>
      <c r="G44" s="37"/>
      <c r="H44" s="37">
        <v>63231.6</v>
      </c>
      <c r="I44" s="37"/>
      <c r="J44" s="37"/>
      <c r="K44" s="37"/>
      <c r="L44" s="37">
        <f t="shared" si="0"/>
        <v>63231.6</v>
      </c>
      <c r="M44" s="37"/>
      <c r="N44" s="37"/>
      <c r="O44" s="101" t="s">
        <v>291</v>
      </c>
      <c r="P44" s="66" t="s">
        <v>266</v>
      </c>
      <c r="U44" s="17"/>
      <c r="V44" s="17"/>
    </row>
    <row r="45" spans="1:22" s="16" customFormat="1" ht="54" customHeight="1">
      <c r="A45" s="92" t="s">
        <v>189</v>
      </c>
      <c r="B45" s="94" t="s">
        <v>120</v>
      </c>
      <c r="C45" s="37"/>
      <c r="D45" s="36">
        <v>1008</v>
      </c>
      <c r="E45" s="37"/>
      <c r="F45" s="37"/>
      <c r="G45" s="37"/>
      <c r="H45" s="37">
        <v>998.6</v>
      </c>
      <c r="I45" s="37"/>
      <c r="J45" s="37"/>
      <c r="K45" s="37"/>
      <c r="L45" s="37">
        <f t="shared" si="0"/>
        <v>998.6</v>
      </c>
      <c r="M45" s="37"/>
      <c r="N45" s="37"/>
      <c r="O45" s="101" t="s">
        <v>291</v>
      </c>
      <c r="P45" s="66" t="s">
        <v>266</v>
      </c>
      <c r="U45" s="17"/>
      <c r="V45" s="17"/>
    </row>
    <row r="46" spans="1:22" s="16" customFormat="1" ht="54" customHeight="1">
      <c r="A46" s="92" t="s">
        <v>190</v>
      </c>
      <c r="B46" s="94" t="s">
        <v>121</v>
      </c>
      <c r="C46" s="37"/>
      <c r="D46" s="36">
        <v>3000</v>
      </c>
      <c r="E46" s="37"/>
      <c r="F46" s="37"/>
      <c r="G46" s="37"/>
      <c r="H46" s="37">
        <v>3000</v>
      </c>
      <c r="I46" s="37"/>
      <c r="J46" s="37"/>
      <c r="K46" s="37"/>
      <c r="L46" s="37">
        <f t="shared" si="0"/>
        <v>3000</v>
      </c>
      <c r="M46" s="37"/>
      <c r="N46" s="37"/>
      <c r="O46" s="101" t="s">
        <v>291</v>
      </c>
      <c r="P46" s="66" t="s">
        <v>266</v>
      </c>
      <c r="U46" s="17"/>
      <c r="V46" s="17"/>
    </row>
    <row r="47" spans="1:22" s="16" customFormat="1" ht="54" customHeight="1">
      <c r="A47" s="95" t="s">
        <v>190</v>
      </c>
      <c r="B47" s="96" t="s">
        <v>122</v>
      </c>
      <c r="C47" s="37"/>
      <c r="D47" s="36">
        <v>0</v>
      </c>
      <c r="E47" s="37"/>
      <c r="F47" s="37"/>
      <c r="G47" s="37"/>
      <c r="H47" s="37">
        <v>0</v>
      </c>
      <c r="I47" s="37"/>
      <c r="J47" s="37"/>
      <c r="K47" s="37"/>
      <c r="L47" s="37">
        <f t="shared" si="0"/>
        <v>0</v>
      </c>
      <c r="M47" s="37"/>
      <c r="N47" s="37"/>
      <c r="O47" s="101" t="s">
        <v>302</v>
      </c>
      <c r="P47" s="41"/>
      <c r="U47" s="17"/>
      <c r="V47" s="17"/>
    </row>
    <row r="48" spans="1:22" s="16" customFormat="1" ht="50.25" customHeight="1">
      <c r="A48" s="92" t="s">
        <v>123</v>
      </c>
      <c r="B48" s="94" t="s">
        <v>29</v>
      </c>
      <c r="C48" s="37"/>
      <c r="D48" s="33">
        <f>SUM(D49:D65)</f>
        <v>206430.2</v>
      </c>
      <c r="E48" s="37"/>
      <c r="F48" s="37"/>
      <c r="G48" s="37"/>
      <c r="H48" s="37">
        <f>SUM(H49:H65)</f>
        <v>200235.3</v>
      </c>
      <c r="I48" s="37"/>
      <c r="J48" s="37"/>
      <c r="K48" s="37"/>
      <c r="L48" s="37">
        <f>SUM(L49:L65)</f>
        <v>200235.3</v>
      </c>
      <c r="M48" s="37"/>
      <c r="N48" s="37"/>
      <c r="O48" s="101" t="s">
        <v>292</v>
      </c>
      <c r="P48" s="66" t="s">
        <v>266</v>
      </c>
      <c r="U48" s="17"/>
      <c r="V48" s="17"/>
    </row>
    <row r="49" spans="1:22" s="16" customFormat="1" ht="50.25" customHeight="1">
      <c r="A49" s="92" t="s">
        <v>124</v>
      </c>
      <c r="B49" s="94" t="s">
        <v>125</v>
      </c>
      <c r="C49" s="37"/>
      <c r="D49" s="33">
        <v>5500</v>
      </c>
      <c r="E49" s="37"/>
      <c r="F49" s="37"/>
      <c r="G49" s="37"/>
      <c r="H49" s="37">
        <v>5500</v>
      </c>
      <c r="I49" s="37"/>
      <c r="J49" s="37"/>
      <c r="K49" s="37"/>
      <c r="L49" s="37">
        <f aca="true" t="shared" si="1" ref="L49:L65">H49</f>
        <v>5500</v>
      </c>
      <c r="M49" s="37"/>
      <c r="N49" s="37"/>
      <c r="O49" s="101" t="s">
        <v>293</v>
      </c>
      <c r="P49" s="66" t="s">
        <v>266</v>
      </c>
      <c r="U49" s="17"/>
      <c r="V49" s="17"/>
    </row>
    <row r="50" spans="1:22" s="16" customFormat="1" ht="50.25" customHeight="1">
      <c r="A50" s="92" t="s">
        <v>126</v>
      </c>
      <c r="B50" s="96" t="s">
        <v>127</v>
      </c>
      <c r="C50" s="37"/>
      <c r="D50" s="33">
        <v>36481</v>
      </c>
      <c r="E50" s="37"/>
      <c r="F50" s="37"/>
      <c r="G50" s="37"/>
      <c r="H50" s="37">
        <v>36481</v>
      </c>
      <c r="I50" s="37"/>
      <c r="J50" s="37"/>
      <c r="K50" s="37"/>
      <c r="L50" s="37">
        <f t="shared" si="1"/>
        <v>36481</v>
      </c>
      <c r="M50" s="37"/>
      <c r="N50" s="37"/>
      <c r="O50" s="101" t="s">
        <v>293</v>
      </c>
      <c r="P50" s="66" t="s">
        <v>266</v>
      </c>
      <c r="U50" s="17"/>
      <c r="V50" s="17"/>
    </row>
    <row r="51" spans="1:22" s="16" customFormat="1" ht="50.25" customHeight="1">
      <c r="A51" s="92" t="s">
        <v>128</v>
      </c>
      <c r="B51" s="94" t="s">
        <v>129</v>
      </c>
      <c r="C51" s="37"/>
      <c r="D51" s="33">
        <v>7220</v>
      </c>
      <c r="E51" s="37"/>
      <c r="F51" s="37"/>
      <c r="G51" s="37"/>
      <c r="H51" s="37">
        <v>7190</v>
      </c>
      <c r="I51" s="37"/>
      <c r="J51" s="37"/>
      <c r="K51" s="37"/>
      <c r="L51" s="37">
        <f t="shared" si="1"/>
        <v>7190</v>
      </c>
      <c r="M51" s="37"/>
      <c r="N51" s="37"/>
      <c r="O51" s="101" t="s">
        <v>293</v>
      </c>
      <c r="P51" s="66" t="s">
        <v>266</v>
      </c>
      <c r="U51" s="17"/>
      <c r="V51" s="17"/>
    </row>
    <row r="52" spans="1:22" s="16" customFormat="1" ht="50.25" customHeight="1">
      <c r="A52" s="92" t="s">
        <v>130</v>
      </c>
      <c r="B52" s="94" t="s">
        <v>131</v>
      </c>
      <c r="C52" s="37"/>
      <c r="D52" s="33">
        <v>1509</v>
      </c>
      <c r="E52" s="37"/>
      <c r="F52" s="37"/>
      <c r="G52" s="37"/>
      <c r="H52" s="37">
        <v>1509</v>
      </c>
      <c r="I52" s="37"/>
      <c r="J52" s="37"/>
      <c r="K52" s="37"/>
      <c r="L52" s="37">
        <f t="shared" si="1"/>
        <v>1509</v>
      </c>
      <c r="M52" s="37"/>
      <c r="N52" s="37"/>
      <c r="O52" s="101" t="s">
        <v>293</v>
      </c>
      <c r="P52" s="66" t="s">
        <v>266</v>
      </c>
      <c r="U52" s="17"/>
      <c r="V52" s="17"/>
    </row>
    <row r="53" spans="1:22" s="16" customFormat="1" ht="50.25" customHeight="1">
      <c r="A53" s="92" t="s">
        <v>132</v>
      </c>
      <c r="B53" s="94" t="s">
        <v>133</v>
      </c>
      <c r="C53" s="37"/>
      <c r="D53" s="33">
        <v>7390</v>
      </c>
      <c r="E53" s="37"/>
      <c r="F53" s="37"/>
      <c r="G53" s="37"/>
      <c r="H53" s="37">
        <v>7390</v>
      </c>
      <c r="I53" s="37"/>
      <c r="J53" s="37"/>
      <c r="K53" s="37"/>
      <c r="L53" s="37">
        <f t="shared" si="1"/>
        <v>7390</v>
      </c>
      <c r="M53" s="37"/>
      <c r="N53" s="37"/>
      <c r="O53" s="101" t="s">
        <v>293</v>
      </c>
      <c r="P53" s="66" t="s">
        <v>266</v>
      </c>
      <c r="U53" s="17"/>
      <c r="V53" s="17"/>
    </row>
    <row r="54" spans="1:22" s="16" customFormat="1" ht="50.25" customHeight="1">
      <c r="A54" s="92" t="s">
        <v>134</v>
      </c>
      <c r="B54" s="94" t="s">
        <v>135</v>
      </c>
      <c r="C54" s="37"/>
      <c r="D54" s="33">
        <v>2900</v>
      </c>
      <c r="E54" s="37"/>
      <c r="F54" s="37"/>
      <c r="G54" s="37"/>
      <c r="H54" s="37">
        <v>2900</v>
      </c>
      <c r="I54" s="37"/>
      <c r="J54" s="37"/>
      <c r="K54" s="37"/>
      <c r="L54" s="37">
        <f t="shared" si="1"/>
        <v>2900</v>
      </c>
      <c r="M54" s="37"/>
      <c r="N54" s="37"/>
      <c r="O54" s="101" t="s">
        <v>293</v>
      </c>
      <c r="P54" s="66" t="s">
        <v>266</v>
      </c>
      <c r="U54" s="17"/>
      <c r="V54" s="17"/>
    </row>
    <row r="55" spans="1:22" s="16" customFormat="1" ht="50.25" customHeight="1">
      <c r="A55" s="92" t="s">
        <v>136</v>
      </c>
      <c r="B55" s="94" t="s">
        <v>137</v>
      </c>
      <c r="C55" s="37"/>
      <c r="D55" s="33">
        <v>19890</v>
      </c>
      <c r="E55" s="37"/>
      <c r="F55" s="37"/>
      <c r="G55" s="37"/>
      <c r="H55" s="37">
        <v>19890</v>
      </c>
      <c r="I55" s="37"/>
      <c r="J55" s="37"/>
      <c r="K55" s="37"/>
      <c r="L55" s="37">
        <f t="shared" si="1"/>
        <v>19890</v>
      </c>
      <c r="M55" s="37"/>
      <c r="N55" s="37"/>
      <c r="O55" s="101" t="s">
        <v>293</v>
      </c>
      <c r="P55" s="66" t="s">
        <v>266</v>
      </c>
      <c r="U55" s="17"/>
      <c r="V55" s="17"/>
    </row>
    <row r="56" spans="1:22" s="16" customFormat="1" ht="50.25" customHeight="1">
      <c r="A56" s="92" t="s">
        <v>138</v>
      </c>
      <c r="B56" s="94" t="s">
        <v>139</v>
      </c>
      <c r="C56" s="37"/>
      <c r="D56" s="33">
        <v>10000</v>
      </c>
      <c r="E56" s="37"/>
      <c r="F56" s="37"/>
      <c r="G56" s="37"/>
      <c r="H56" s="37">
        <v>9907</v>
      </c>
      <c r="I56" s="37"/>
      <c r="J56" s="37"/>
      <c r="K56" s="37"/>
      <c r="L56" s="37">
        <f t="shared" si="1"/>
        <v>9907</v>
      </c>
      <c r="M56" s="37"/>
      <c r="N56" s="37"/>
      <c r="O56" s="101" t="s">
        <v>293</v>
      </c>
      <c r="P56" s="66" t="s">
        <v>266</v>
      </c>
      <c r="U56" s="17"/>
      <c r="V56" s="17"/>
    </row>
    <row r="57" spans="1:22" s="16" customFormat="1" ht="50.25" customHeight="1">
      <c r="A57" s="92" t="s">
        <v>140</v>
      </c>
      <c r="B57" s="96" t="s">
        <v>141</v>
      </c>
      <c r="C57" s="37"/>
      <c r="D57" s="33">
        <v>2908.9</v>
      </c>
      <c r="E57" s="37"/>
      <c r="F57" s="37"/>
      <c r="G57" s="37"/>
      <c r="H57" s="37">
        <v>288</v>
      </c>
      <c r="I57" s="37"/>
      <c r="J57" s="37"/>
      <c r="K57" s="37"/>
      <c r="L57" s="37">
        <f t="shared" si="1"/>
        <v>288</v>
      </c>
      <c r="M57" s="37"/>
      <c r="N57" s="37"/>
      <c r="O57" s="101" t="s">
        <v>358</v>
      </c>
      <c r="P57" s="66" t="s">
        <v>355</v>
      </c>
      <c r="U57" s="17"/>
      <c r="V57" s="17"/>
    </row>
    <row r="58" spans="1:22" s="16" customFormat="1" ht="72" customHeight="1">
      <c r="A58" s="92" t="s">
        <v>142</v>
      </c>
      <c r="B58" s="94" t="s">
        <v>143</v>
      </c>
      <c r="C58" s="37"/>
      <c r="D58" s="33">
        <v>2000</v>
      </c>
      <c r="E58" s="37"/>
      <c r="F58" s="37"/>
      <c r="G58" s="37"/>
      <c r="H58" s="37">
        <v>1470</v>
      </c>
      <c r="I58" s="37"/>
      <c r="J58" s="37"/>
      <c r="K58" s="37"/>
      <c r="L58" s="37">
        <f t="shared" si="1"/>
        <v>1470</v>
      </c>
      <c r="M58" s="37"/>
      <c r="N58" s="37"/>
      <c r="O58" s="101" t="s">
        <v>293</v>
      </c>
      <c r="P58" s="66" t="s">
        <v>270</v>
      </c>
      <c r="U58" s="17"/>
      <c r="V58" s="17"/>
    </row>
    <row r="59" spans="1:22" s="16" customFormat="1" ht="62.25" customHeight="1">
      <c r="A59" s="92" t="s">
        <v>144</v>
      </c>
      <c r="B59" s="94" t="s">
        <v>145</v>
      </c>
      <c r="C59" s="37"/>
      <c r="D59" s="33">
        <v>2871</v>
      </c>
      <c r="E59" s="37"/>
      <c r="F59" s="37"/>
      <c r="G59" s="37"/>
      <c r="H59" s="37">
        <v>0</v>
      </c>
      <c r="I59" s="37"/>
      <c r="J59" s="37"/>
      <c r="K59" s="37"/>
      <c r="L59" s="37">
        <f t="shared" si="1"/>
        <v>0</v>
      </c>
      <c r="M59" s="37"/>
      <c r="N59" s="37"/>
      <c r="O59" s="101" t="s">
        <v>357</v>
      </c>
      <c r="P59" s="66" t="s">
        <v>346</v>
      </c>
      <c r="U59" s="17"/>
      <c r="V59" s="17"/>
    </row>
    <row r="60" spans="1:22" s="16" customFormat="1" ht="50.25" customHeight="1">
      <c r="A60" s="92" t="s">
        <v>146</v>
      </c>
      <c r="B60" s="94" t="s">
        <v>147</v>
      </c>
      <c r="C60" s="37"/>
      <c r="D60" s="33">
        <v>49630.3</v>
      </c>
      <c r="E60" s="37"/>
      <c r="F60" s="37"/>
      <c r="G60" s="37"/>
      <c r="H60" s="37">
        <v>49630.3</v>
      </c>
      <c r="I60" s="37"/>
      <c r="J60" s="37"/>
      <c r="K60" s="37"/>
      <c r="L60" s="37">
        <f t="shared" si="1"/>
        <v>49630.3</v>
      </c>
      <c r="M60" s="37"/>
      <c r="N60" s="37"/>
      <c r="O60" s="101" t="s">
        <v>293</v>
      </c>
      <c r="P60" s="66" t="s">
        <v>266</v>
      </c>
      <c r="U60" s="17"/>
      <c r="V60" s="17"/>
    </row>
    <row r="61" spans="1:22" s="16" customFormat="1" ht="50.25" customHeight="1">
      <c r="A61" s="92" t="s">
        <v>148</v>
      </c>
      <c r="B61" s="94" t="s">
        <v>149</v>
      </c>
      <c r="C61" s="37"/>
      <c r="D61" s="33">
        <v>3300</v>
      </c>
      <c r="E61" s="37"/>
      <c r="F61" s="37"/>
      <c r="G61" s="37"/>
      <c r="H61" s="37">
        <v>3300</v>
      </c>
      <c r="I61" s="37"/>
      <c r="J61" s="37"/>
      <c r="K61" s="37"/>
      <c r="L61" s="37">
        <f t="shared" si="1"/>
        <v>3300</v>
      </c>
      <c r="M61" s="37"/>
      <c r="N61" s="37"/>
      <c r="O61" s="101" t="s">
        <v>293</v>
      </c>
      <c r="P61" s="66" t="s">
        <v>266</v>
      </c>
      <c r="U61" s="17"/>
      <c r="V61" s="17"/>
    </row>
    <row r="62" spans="1:22" s="16" customFormat="1" ht="50.25" customHeight="1">
      <c r="A62" s="92" t="s">
        <v>150</v>
      </c>
      <c r="B62" s="94" t="s">
        <v>151</v>
      </c>
      <c r="C62" s="37"/>
      <c r="D62" s="33">
        <v>29750</v>
      </c>
      <c r="E62" s="37"/>
      <c r="F62" s="37"/>
      <c r="G62" s="37"/>
      <c r="H62" s="37">
        <v>29750</v>
      </c>
      <c r="I62" s="37"/>
      <c r="J62" s="37"/>
      <c r="K62" s="37"/>
      <c r="L62" s="37">
        <f t="shared" si="1"/>
        <v>29750</v>
      </c>
      <c r="M62" s="37"/>
      <c r="N62" s="37"/>
      <c r="O62" s="101" t="s">
        <v>293</v>
      </c>
      <c r="P62" s="66" t="s">
        <v>266</v>
      </c>
      <c r="U62" s="17"/>
      <c r="V62" s="17"/>
    </row>
    <row r="63" spans="1:22" s="16" customFormat="1" ht="50.25" customHeight="1">
      <c r="A63" s="92" t="s">
        <v>152</v>
      </c>
      <c r="B63" s="94" t="s">
        <v>153</v>
      </c>
      <c r="C63" s="37"/>
      <c r="D63" s="33">
        <v>15280</v>
      </c>
      <c r="E63" s="37"/>
      <c r="F63" s="37"/>
      <c r="G63" s="37"/>
      <c r="H63" s="37">
        <v>15230</v>
      </c>
      <c r="I63" s="37"/>
      <c r="J63" s="37"/>
      <c r="K63" s="37"/>
      <c r="L63" s="37">
        <f t="shared" si="1"/>
        <v>15230</v>
      </c>
      <c r="M63" s="37"/>
      <c r="N63" s="37"/>
      <c r="O63" s="101" t="s">
        <v>293</v>
      </c>
      <c r="P63" s="66" t="s">
        <v>266</v>
      </c>
      <c r="U63" s="17"/>
      <c r="V63" s="17"/>
    </row>
    <row r="64" spans="1:22" s="16" customFormat="1" ht="50.25" customHeight="1">
      <c r="A64" s="92" t="s">
        <v>154</v>
      </c>
      <c r="B64" s="94" t="s">
        <v>155</v>
      </c>
      <c r="C64" s="37"/>
      <c r="D64" s="33">
        <v>1800</v>
      </c>
      <c r="E64" s="37"/>
      <c r="F64" s="37"/>
      <c r="G64" s="37"/>
      <c r="H64" s="37">
        <v>1800</v>
      </c>
      <c r="I64" s="37"/>
      <c r="J64" s="37"/>
      <c r="K64" s="37"/>
      <c r="L64" s="37">
        <f t="shared" si="1"/>
        <v>1800</v>
      </c>
      <c r="M64" s="37"/>
      <c r="N64" s="37"/>
      <c r="O64" s="101" t="s">
        <v>293</v>
      </c>
      <c r="P64" s="66" t="s">
        <v>266</v>
      </c>
      <c r="U64" s="17"/>
      <c r="V64" s="17"/>
    </row>
    <row r="65" spans="1:22" s="16" customFormat="1" ht="50.25" customHeight="1">
      <c r="A65" s="92" t="s">
        <v>156</v>
      </c>
      <c r="B65" s="94" t="s">
        <v>157</v>
      </c>
      <c r="C65" s="37"/>
      <c r="D65" s="33">
        <v>8000</v>
      </c>
      <c r="E65" s="37"/>
      <c r="F65" s="37"/>
      <c r="G65" s="37"/>
      <c r="H65" s="37">
        <v>8000</v>
      </c>
      <c r="I65" s="37"/>
      <c r="J65" s="37"/>
      <c r="K65" s="37"/>
      <c r="L65" s="37">
        <f t="shared" si="1"/>
        <v>8000</v>
      </c>
      <c r="M65" s="37"/>
      <c r="N65" s="37"/>
      <c r="O65" s="101" t="s">
        <v>293</v>
      </c>
      <c r="P65" s="66" t="s">
        <v>266</v>
      </c>
      <c r="U65" s="17"/>
      <c r="V65" s="17"/>
    </row>
    <row r="66" spans="1:22" ht="143.25" customHeight="1">
      <c r="A66" s="92" t="s">
        <v>191</v>
      </c>
      <c r="B66" s="94" t="s">
        <v>30</v>
      </c>
      <c r="C66" s="37"/>
      <c r="D66" s="33">
        <v>1300</v>
      </c>
      <c r="E66" s="50"/>
      <c r="F66" s="50"/>
      <c r="G66" s="50"/>
      <c r="H66" s="37">
        <v>1300</v>
      </c>
      <c r="I66" s="50"/>
      <c r="J66" s="50"/>
      <c r="K66" s="50"/>
      <c r="L66" s="37">
        <v>1300</v>
      </c>
      <c r="M66" s="50"/>
      <c r="N66" s="50"/>
      <c r="O66" s="73" t="s">
        <v>267</v>
      </c>
      <c r="P66" s="66" t="s">
        <v>266</v>
      </c>
      <c r="U66" s="2"/>
      <c r="V66" s="2"/>
    </row>
    <row r="67" spans="1:22" ht="52.5" customHeight="1">
      <c r="A67" s="92" t="s">
        <v>192</v>
      </c>
      <c r="B67" s="94" t="s">
        <v>193</v>
      </c>
      <c r="C67" s="37"/>
      <c r="D67" s="27">
        <v>0</v>
      </c>
      <c r="E67" s="37"/>
      <c r="F67" s="37"/>
      <c r="G67" s="37"/>
      <c r="H67" s="37">
        <v>0</v>
      </c>
      <c r="I67" s="37"/>
      <c r="J67" s="37"/>
      <c r="K67" s="37"/>
      <c r="L67" s="37">
        <v>0</v>
      </c>
      <c r="M67" s="37"/>
      <c r="N67" s="37"/>
      <c r="O67" s="101" t="s">
        <v>287</v>
      </c>
      <c r="P67" s="41"/>
      <c r="U67" s="2"/>
      <c r="V67" s="2"/>
    </row>
    <row r="68" spans="1:22" ht="63" customHeight="1">
      <c r="A68" s="26" t="s">
        <v>87</v>
      </c>
      <c r="B68" s="91" t="s">
        <v>91</v>
      </c>
      <c r="C68" s="40"/>
      <c r="D68" s="26">
        <f>SUM(D69:D70)</f>
        <v>1840</v>
      </c>
      <c r="E68" s="40"/>
      <c r="F68" s="40"/>
      <c r="G68" s="40"/>
      <c r="H68" s="40">
        <f>SUM(H69:H70)</f>
        <v>1820</v>
      </c>
      <c r="I68" s="40"/>
      <c r="J68" s="40"/>
      <c r="K68" s="40"/>
      <c r="L68" s="40">
        <f>SUM(L69:L70)</f>
        <v>1820</v>
      </c>
      <c r="M68" s="40"/>
      <c r="N68" s="40"/>
      <c r="O68" s="40" t="s">
        <v>264</v>
      </c>
      <c r="P68" s="97" t="s">
        <v>266</v>
      </c>
      <c r="U68" s="2"/>
      <c r="V68" s="2"/>
    </row>
    <row r="69" spans="1:22" ht="73.5" customHeight="1">
      <c r="A69" s="27" t="s">
        <v>92</v>
      </c>
      <c r="B69" s="93" t="s">
        <v>93</v>
      </c>
      <c r="C69" s="37"/>
      <c r="D69" s="27">
        <v>1840</v>
      </c>
      <c r="E69" s="37"/>
      <c r="F69" s="37"/>
      <c r="G69" s="37"/>
      <c r="H69" s="37">
        <v>1820</v>
      </c>
      <c r="I69" s="37"/>
      <c r="J69" s="37"/>
      <c r="K69" s="37"/>
      <c r="L69" s="37">
        <v>1820</v>
      </c>
      <c r="M69" s="37"/>
      <c r="N69" s="37"/>
      <c r="O69" s="73" t="s">
        <v>278</v>
      </c>
      <c r="P69" s="66" t="s">
        <v>266</v>
      </c>
      <c r="U69" s="2"/>
      <c r="V69" s="2"/>
    </row>
    <row r="70" spans="1:22" ht="391.5" customHeight="1">
      <c r="A70" s="27" t="s">
        <v>94</v>
      </c>
      <c r="B70" s="93" t="s">
        <v>95</v>
      </c>
      <c r="C70" s="37"/>
      <c r="D70" s="27">
        <v>0</v>
      </c>
      <c r="E70" s="37"/>
      <c r="F70" s="37"/>
      <c r="G70" s="37"/>
      <c r="H70" s="37">
        <v>0</v>
      </c>
      <c r="I70" s="37"/>
      <c r="J70" s="37"/>
      <c r="K70" s="37"/>
      <c r="L70" s="37">
        <v>0</v>
      </c>
      <c r="M70" s="37"/>
      <c r="N70" s="37"/>
      <c r="O70" s="73" t="s">
        <v>279</v>
      </c>
      <c r="P70" s="66" t="s">
        <v>266</v>
      </c>
      <c r="U70" s="2"/>
      <c r="V70" s="2"/>
    </row>
    <row r="71" spans="1:22" ht="63" customHeight="1">
      <c r="A71" s="26" t="s">
        <v>96</v>
      </c>
      <c r="B71" s="91" t="s">
        <v>303</v>
      </c>
      <c r="C71" s="40"/>
      <c r="D71" s="26">
        <f>SUM(D72)</f>
        <v>5250</v>
      </c>
      <c r="E71" s="40"/>
      <c r="F71" s="40"/>
      <c r="G71" s="40"/>
      <c r="H71" s="40">
        <f>SUM(H72)</f>
        <v>5205</v>
      </c>
      <c r="I71" s="40"/>
      <c r="J71" s="40"/>
      <c r="K71" s="40"/>
      <c r="L71" s="40">
        <f>SUM(L72)</f>
        <v>5205</v>
      </c>
      <c r="M71" s="40"/>
      <c r="N71" s="40"/>
      <c r="O71" s="98" t="s">
        <v>264</v>
      </c>
      <c r="P71" s="114" t="str">
        <f>P72</f>
        <v>Мероприятие выполнено. </v>
      </c>
      <c r="U71" s="2"/>
      <c r="V71" s="2"/>
    </row>
    <row r="72" spans="1:22" ht="92.25" customHeight="1">
      <c r="A72" s="27" t="s">
        <v>97</v>
      </c>
      <c r="B72" s="94" t="s">
        <v>194</v>
      </c>
      <c r="C72" s="37"/>
      <c r="D72" s="27">
        <v>5250</v>
      </c>
      <c r="E72" s="37"/>
      <c r="F72" s="37"/>
      <c r="G72" s="37"/>
      <c r="H72" s="37">
        <v>5205</v>
      </c>
      <c r="I72" s="37"/>
      <c r="J72" s="37"/>
      <c r="K72" s="37"/>
      <c r="L72" s="37">
        <v>5205</v>
      </c>
      <c r="M72" s="37"/>
      <c r="N72" s="37"/>
      <c r="O72" s="74" t="s">
        <v>280</v>
      </c>
      <c r="P72" s="66" t="s">
        <v>266</v>
      </c>
      <c r="U72" s="2"/>
      <c r="V72" s="2"/>
    </row>
    <row r="73" spans="1:22" s="14" customFormat="1" ht="25.5" customHeight="1">
      <c r="A73" s="39"/>
      <c r="B73" s="54" t="s">
        <v>31</v>
      </c>
      <c r="C73" s="40">
        <f>C13+C17+C22+C68+C71</f>
        <v>84.55</v>
      </c>
      <c r="D73" s="40">
        <f>D13+D17+D22+D68+D71</f>
        <v>1796127</v>
      </c>
      <c r="E73" s="40"/>
      <c r="F73" s="40"/>
      <c r="G73" s="40">
        <f>G13+G17+G22+G68+G71</f>
        <v>84.55</v>
      </c>
      <c r="H73" s="40">
        <f>H13+H17+H22+H68+H71</f>
        <v>1757038.7999999998</v>
      </c>
      <c r="I73" s="40"/>
      <c r="J73" s="40"/>
      <c r="K73" s="40">
        <f>K13+K17+K22+K68+K71</f>
        <v>84.55</v>
      </c>
      <c r="L73" s="40">
        <f>L13+L17+L22+L68+L71</f>
        <v>1757038.7999999998</v>
      </c>
      <c r="M73" s="40"/>
      <c r="N73" s="40"/>
      <c r="O73" s="76"/>
      <c r="P73" s="77"/>
      <c r="U73" s="15"/>
      <c r="V73" s="15"/>
    </row>
    <row r="74" spans="1:22" ht="51" customHeight="1">
      <c r="A74" s="117" t="s">
        <v>32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9"/>
      <c r="U74" s="2"/>
      <c r="V74" s="2"/>
    </row>
    <row r="75" spans="1:22" s="14" customFormat="1" ht="51" customHeight="1">
      <c r="A75" s="85" t="s">
        <v>201</v>
      </c>
      <c r="B75" s="91" t="s">
        <v>33</v>
      </c>
      <c r="C75" s="40"/>
      <c r="D75" s="26">
        <f>SUM(D76:D78)</f>
        <v>93773.3</v>
      </c>
      <c r="E75" s="40"/>
      <c r="F75" s="40"/>
      <c r="G75" s="40"/>
      <c r="H75" s="40">
        <f>SUM(H76:H78)</f>
        <v>93289</v>
      </c>
      <c r="I75" s="40"/>
      <c r="J75" s="40"/>
      <c r="K75" s="40"/>
      <c r="L75" s="40">
        <f>SUM(L76:L78)</f>
        <v>93289</v>
      </c>
      <c r="M75" s="40"/>
      <c r="N75" s="40"/>
      <c r="O75" s="98" t="s">
        <v>264</v>
      </c>
      <c r="P75" s="87" t="s">
        <v>269</v>
      </c>
      <c r="U75" s="15"/>
      <c r="V75" s="15"/>
    </row>
    <row r="76" spans="1:22" ht="80.25" customHeight="1">
      <c r="A76" s="86" t="s">
        <v>202</v>
      </c>
      <c r="B76" s="96" t="s">
        <v>34</v>
      </c>
      <c r="C76" s="37"/>
      <c r="D76" s="27">
        <v>60934.9</v>
      </c>
      <c r="E76" s="37"/>
      <c r="F76" s="37"/>
      <c r="G76" s="37"/>
      <c r="H76" s="37">
        <v>60782.9</v>
      </c>
      <c r="I76" s="37"/>
      <c r="J76" s="37"/>
      <c r="K76" s="37"/>
      <c r="L76" s="37">
        <f>H76</f>
        <v>60782.9</v>
      </c>
      <c r="M76" s="37"/>
      <c r="N76" s="37"/>
      <c r="O76" s="47" t="s">
        <v>356</v>
      </c>
      <c r="P76" s="66" t="s">
        <v>266</v>
      </c>
      <c r="U76" s="2"/>
      <c r="V76" s="2"/>
    </row>
    <row r="77" spans="1:22" ht="54" customHeight="1">
      <c r="A77" s="86" t="s">
        <v>203</v>
      </c>
      <c r="B77" s="96" t="s">
        <v>35</v>
      </c>
      <c r="C77" s="37"/>
      <c r="D77" s="27">
        <v>26856.4</v>
      </c>
      <c r="E77" s="37"/>
      <c r="F77" s="37"/>
      <c r="G77" s="37"/>
      <c r="H77" s="37">
        <v>26856.4</v>
      </c>
      <c r="I77" s="37"/>
      <c r="J77" s="37"/>
      <c r="K77" s="37"/>
      <c r="L77" s="37">
        <f>H77</f>
        <v>26856.4</v>
      </c>
      <c r="M77" s="37"/>
      <c r="N77" s="37"/>
      <c r="O77" s="47" t="s">
        <v>317</v>
      </c>
      <c r="P77" s="66" t="s">
        <v>266</v>
      </c>
      <c r="U77" s="2"/>
      <c r="V77" s="2"/>
    </row>
    <row r="78" spans="1:22" ht="44.25" customHeight="1">
      <c r="A78" s="86" t="s">
        <v>204</v>
      </c>
      <c r="B78" s="96" t="s">
        <v>36</v>
      </c>
      <c r="C78" s="37"/>
      <c r="D78" s="27">
        <v>5982</v>
      </c>
      <c r="E78" s="37"/>
      <c r="F78" s="37"/>
      <c r="G78" s="37"/>
      <c r="H78" s="37">
        <v>5649.7</v>
      </c>
      <c r="I78" s="37"/>
      <c r="J78" s="37"/>
      <c r="K78" s="37"/>
      <c r="L78" s="37">
        <f>H78</f>
        <v>5649.7</v>
      </c>
      <c r="M78" s="37"/>
      <c r="N78" s="37"/>
      <c r="O78" s="47" t="s">
        <v>294</v>
      </c>
      <c r="P78" s="66" t="s">
        <v>345</v>
      </c>
      <c r="U78" s="2"/>
      <c r="V78" s="2"/>
    </row>
    <row r="79" spans="1:22" s="14" customFormat="1" ht="50.25" customHeight="1">
      <c r="A79" s="85" t="s">
        <v>195</v>
      </c>
      <c r="B79" s="91" t="s">
        <v>37</v>
      </c>
      <c r="C79" s="40"/>
      <c r="D79" s="26">
        <f>SUM(D80:D85)</f>
        <v>315831.79999999993</v>
      </c>
      <c r="E79" s="40"/>
      <c r="F79" s="40"/>
      <c r="G79" s="40"/>
      <c r="H79" s="40">
        <f>SUM(H80:H85)</f>
        <v>295392.60000000003</v>
      </c>
      <c r="I79" s="40"/>
      <c r="J79" s="40"/>
      <c r="K79" s="40"/>
      <c r="L79" s="40">
        <f>SUM(L80:L85)</f>
        <v>295392.60000000003</v>
      </c>
      <c r="M79" s="40"/>
      <c r="N79" s="40"/>
      <c r="O79" s="98" t="s">
        <v>264</v>
      </c>
      <c r="P79" s="102" t="s">
        <v>295</v>
      </c>
      <c r="U79" s="15"/>
      <c r="V79" s="15"/>
    </row>
    <row r="80" spans="1:22" ht="56.25" customHeight="1">
      <c r="A80" s="86" t="s">
        <v>196</v>
      </c>
      <c r="B80" s="94" t="s">
        <v>38</v>
      </c>
      <c r="C80" s="37"/>
      <c r="D80" s="27">
        <v>66079.9</v>
      </c>
      <c r="E80" s="50"/>
      <c r="F80" s="50"/>
      <c r="G80" s="50"/>
      <c r="H80" s="37">
        <v>65260.3</v>
      </c>
      <c r="I80" s="50"/>
      <c r="J80" s="50"/>
      <c r="K80" s="50"/>
      <c r="L80" s="37">
        <f aca="true" t="shared" si="2" ref="L80:L85">H80</f>
        <v>65260.3</v>
      </c>
      <c r="M80" s="50"/>
      <c r="N80" s="50"/>
      <c r="O80" s="73" t="s">
        <v>283</v>
      </c>
      <c r="P80" s="66" t="s">
        <v>266</v>
      </c>
      <c r="U80" s="2"/>
      <c r="V80" s="2"/>
    </row>
    <row r="81" spans="1:22" ht="35.25" customHeight="1">
      <c r="A81" s="86" t="s">
        <v>197</v>
      </c>
      <c r="B81" s="94" t="s">
        <v>198</v>
      </c>
      <c r="C81" s="37"/>
      <c r="D81" s="27">
        <v>0</v>
      </c>
      <c r="E81" s="37"/>
      <c r="F81" s="37"/>
      <c r="G81" s="37"/>
      <c r="H81" s="37">
        <v>0</v>
      </c>
      <c r="I81" s="37"/>
      <c r="J81" s="37"/>
      <c r="K81" s="37"/>
      <c r="L81" s="37">
        <f t="shared" si="2"/>
        <v>0</v>
      </c>
      <c r="M81" s="37"/>
      <c r="N81" s="37"/>
      <c r="O81" s="78" t="s">
        <v>311</v>
      </c>
      <c r="P81" s="41"/>
      <c r="U81" s="2"/>
      <c r="V81" s="2"/>
    </row>
    <row r="82" spans="1:22" ht="51" customHeight="1">
      <c r="A82" s="86" t="s">
        <v>199</v>
      </c>
      <c r="B82" s="94" t="s">
        <v>39</v>
      </c>
      <c r="C82" s="37"/>
      <c r="D82" s="27">
        <v>800</v>
      </c>
      <c r="E82" s="50"/>
      <c r="F82" s="50"/>
      <c r="G82" s="50"/>
      <c r="H82" s="37">
        <v>795</v>
      </c>
      <c r="I82" s="50"/>
      <c r="J82" s="50"/>
      <c r="K82" s="50"/>
      <c r="L82" s="37">
        <f t="shared" si="2"/>
        <v>795</v>
      </c>
      <c r="M82" s="50"/>
      <c r="N82" s="50"/>
      <c r="O82" s="115" t="s">
        <v>360</v>
      </c>
      <c r="P82" s="66" t="s">
        <v>266</v>
      </c>
      <c r="U82" s="2"/>
      <c r="V82" s="2"/>
    </row>
    <row r="83" spans="1:22" s="16" customFormat="1" ht="65.25" customHeight="1">
      <c r="A83" s="84" t="s">
        <v>42</v>
      </c>
      <c r="B83" s="103" t="s">
        <v>200</v>
      </c>
      <c r="C83" s="37"/>
      <c r="D83" s="37">
        <v>11924.7</v>
      </c>
      <c r="E83" s="37"/>
      <c r="F83" s="37"/>
      <c r="G83" s="37"/>
      <c r="H83" s="37">
        <v>11924.5</v>
      </c>
      <c r="I83" s="37"/>
      <c r="J83" s="37"/>
      <c r="K83" s="37"/>
      <c r="L83" s="37">
        <f t="shared" si="2"/>
        <v>11924.5</v>
      </c>
      <c r="M83" s="37"/>
      <c r="N83" s="37"/>
      <c r="O83" s="78" t="s">
        <v>286</v>
      </c>
      <c r="P83" s="66" t="s">
        <v>266</v>
      </c>
      <c r="U83" s="17"/>
      <c r="V83" s="17"/>
    </row>
    <row r="84" spans="1:22" s="16" customFormat="1" ht="78" customHeight="1">
      <c r="A84" s="84" t="s">
        <v>43</v>
      </c>
      <c r="B84" s="103" t="s">
        <v>40</v>
      </c>
      <c r="C84" s="37"/>
      <c r="D84" s="27">
        <f>144974.3+11000</f>
        <v>155974.3</v>
      </c>
      <c r="E84" s="37"/>
      <c r="F84" s="37"/>
      <c r="G84" s="37"/>
      <c r="H84" s="37">
        <f>141368.7+10987.4</f>
        <v>152356.1</v>
      </c>
      <c r="I84" s="37"/>
      <c r="J84" s="37"/>
      <c r="K84" s="37"/>
      <c r="L84" s="37">
        <f t="shared" si="2"/>
        <v>152356.1</v>
      </c>
      <c r="M84" s="37"/>
      <c r="N84" s="37"/>
      <c r="O84" s="53" t="s">
        <v>282</v>
      </c>
      <c r="P84" s="66" t="s">
        <v>266</v>
      </c>
      <c r="U84" s="17"/>
      <c r="V84" s="17"/>
    </row>
    <row r="85" spans="1:22" s="16" customFormat="1" ht="90" customHeight="1">
      <c r="A85" s="84" t="s">
        <v>205</v>
      </c>
      <c r="B85" s="103" t="s">
        <v>41</v>
      </c>
      <c r="C85" s="37"/>
      <c r="D85" s="27">
        <f>50818.3+30234.6</f>
        <v>81052.9</v>
      </c>
      <c r="E85" s="37"/>
      <c r="F85" s="37"/>
      <c r="G85" s="37"/>
      <c r="H85" s="37">
        <f>36254.9+28801.8</f>
        <v>65056.7</v>
      </c>
      <c r="I85" s="37"/>
      <c r="J85" s="37"/>
      <c r="K85" s="37"/>
      <c r="L85" s="37">
        <f t="shared" si="2"/>
        <v>65056.7</v>
      </c>
      <c r="M85" s="37"/>
      <c r="N85" s="37"/>
      <c r="O85" s="53" t="s">
        <v>361</v>
      </c>
      <c r="P85" s="66" t="s">
        <v>345</v>
      </c>
      <c r="U85" s="17"/>
      <c r="V85" s="17"/>
    </row>
    <row r="86" spans="1:22" ht="51" customHeight="1">
      <c r="A86" s="42"/>
      <c r="B86" s="54" t="s">
        <v>45</v>
      </c>
      <c r="C86" s="37"/>
      <c r="D86" s="40">
        <f>SUM(D75,D79)</f>
        <v>409605.0999999999</v>
      </c>
      <c r="E86" s="40"/>
      <c r="F86" s="40"/>
      <c r="G86" s="40"/>
      <c r="H86" s="40">
        <f>SUM(H75,H79)</f>
        <v>388681.60000000003</v>
      </c>
      <c r="I86" s="40"/>
      <c r="J86" s="40"/>
      <c r="K86" s="40"/>
      <c r="L86" s="40">
        <f>SUM(L75,L79)</f>
        <v>388681.60000000003</v>
      </c>
      <c r="M86" s="37"/>
      <c r="N86" s="37"/>
      <c r="O86" s="75"/>
      <c r="P86" s="41"/>
      <c r="U86" s="2"/>
      <c r="V86" s="2"/>
    </row>
    <row r="87" spans="1:22" ht="51" customHeight="1">
      <c r="A87" s="126" t="s">
        <v>44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8"/>
      <c r="U87" s="2"/>
      <c r="V87" s="2"/>
    </row>
    <row r="88" spans="1:22" s="14" customFormat="1" ht="51" customHeight="1">
      <c r="A88" s="43" t="s">
        <v>51</v>
      </c>
      <c r="B88" s="52" t="s">
        <v>46</v>
      </c>
      <c r="C88" s="40"/>
      <c r="D88" s="26">
        <f>SUM(D89:D93)</f>
        <v>45713.5</v>
      </c>
      <c r="E88" s="40"/>
      <c r="F88" s="40"/>
      <c r="G88" s="40"/>
      <c r="H88" s="40">
        <f>SUM(H89:H91)</f>
        <v>42915</v>
      </c>
      <c r="I88" s="40"/>
      <c r="J88" s="40"/>
      <c r="K88" s="40"/>
      <c r="L88" s="40">
        <f>SUM(L89:L91)</f>
        <v>42915</v>
      </c>
      <c r="M88" s="40"/>
      <c r="N88" s="44"/>
      <c r="O88" s="89" t="s">
        <v>264</v>
      </c>
      <c r="P88" s="97" t="s">
        <v>266</v>
      </c>
      <c r="U88" s="15"/>
      <c r="V88" s="15"/>
    </row>
    <row r="89" spans="1:22" ht="70.5" customHeight="1">
      <c r="A89" s="42" t="s">
        <v>52</v>
      </c>
      <c r="B89" s="55" t="s">
        <v>85</v>
      </c>
      <c r="C89" s="37"/>
      <c r="D89" s="37">
        <v>31944.1</v>
      </c>
      <c r="E89" s="37"/>
      <c r="F89" s="37"/>
      <c r="G89" s="37"/>
      <c r="H89" s="37">
        <v>29191.6</v>
      </c>
      <c r="I89" s="37"/>
      <c r="J89" s="37"/>
      <c r="K89" s="37"/>
      <c r="L89" s="37">
        <f>H89</f>
        <v>29191.6</v>
      </c>
      <c r="M89" s="37"/>
      <c r="N89" s="46"/>
      <c r="O89" s="104" t="s">
        <v>284</v>
      </c>
      <c r="P89" s="66" t="s">
        <v>271</v>
      </c>
      <c r="U89" s="2"/>
      <c r="V89" s="2"/>
    </row>
    <row r="90" spans="1:22" ht="74.25" customHeight="1">
      <c r="A90" s="92" t="s">
        <v>206</v>
      </c>
      <c r="B90" s="94" t="s">
        <v>207</v>
      </c>
      <c r="C90" s="37"/>
      <c r="D90" s="27">
        <v>5050</v>
      </c>
      <c r="E90" s="37"/>
      <c r="F90" s="37"/>
      <c r="G90" s="37"/>
      <c r="H90" s="37">
        <v>5050</v>
      </c>
      <c r="I90" s="37"/>
      <c r="J90" s="37"/>
      <c r="K90" s="37"/>
      <c r="L90" s="37">
        <f>H90</f>
        <v>5050</v>
      </c>
      <c r="M90" s="37"/>
      <c r="N90" s="46"/>
      <c r="O90" s="49" t="s">
        <v>285</v>
      </c>
      <c r="P90" s="66" t="s">
        <v>266</v>
      </c>
      <c r="U90" s="2"/>
      <c r="V90" s="2"/>
    </row>
    <row r="91" spans="1:22" ht="54" customHeight="1">
      <c r="A91" s="92" t="s">
        <v>208</v>
      </c>
      <c r="B91" s="94" t="s">
        <v>47</v>
      </c>
      <c r="C91" s="37"/>
      <c r="D91" s="27">
        <v>8719.4</v>
      </c>
      <c r="E91" s="37"/>
      <c r="F91" s="37"/>
      <c r="G91" s="37"/>
      <c r="H91" s="37">
        <v>8673.4</v>
      </c>
      <c r="I91" s="37"/>
      <c r="J91" s="37"/>
      <c r="K91" s="37"/>
      <c r="L91" s="37">
        <f>H91</f>
        <v>8673.4</v>
      </c>
      <c r="M91" s="37"/>
      <c r="N91" s="46"/>
      <c r="O91" s="49" t="s">
        <v>304</v>
      </c>
      <c r="P91" s="66" t="s">
        <v>266</v>
      </c>
      <c r="U91" s="2"/>
      <c r="V91" s="2"/>
    </row>
    <row r="92" spans="1:22" s="14" customFormat="1" ht="67.5" customHeight="1">
      <c r="A92" s="90" t="s">
        <v>209</v>
      </c>
      <c r="B92" s="91" t="s">
        <v>48</v>
      </c>
      <c r="C92" s="40"/>
      <c r="D92" s="26">
        <v>0</v>
      </c>
      <c r="E92" s="40"/>
      <c r="F92" s="40"/>
      <c r="G92" s="40"/>
      <c r="H92" s="40">
        <f>SUM(H93:H94)</f>
        <v>0</v>
      </c>
      <c r="I92" s="40"/>
      <c r="J92" s="40"/>
      <c r="K92" s="40"/>
      <c r="L92" s="40">
        <f>SUM(L93:L94)</f>
        <v>0</v>
      </c>
      <c r="M92" s="40"/>
      <c r="N92" s="44"/>
      <c r="O92" s="89" t="s">
        <v>264</v>
      </c>
      <c r="P92" s="45"/>
      <c r="U92" s="15"/>
      <c r="V92" s="15"/>
    </row>
    <row r="93" spans="1:22" ht="39" customHeight="1">
      <c r="A93" s="92" t="s">
        <v>210</v>
      </c>
      <c r="B93" s="94" t="s">
        <v>49</v>
      </c>
      <c r="C93" s="37"/>
      <c r="D93" s="27">
        <v>0</v>
      </c>
      <c r="E93" s="37"/>
      <c r="F93" s="37"/>
      <c r="G93" s="37"/>
      <c r="H93" s="37">
        <v>0</v>
      </c>
      <c r="I93" s="37"/>
      <c r="J93" s="37"/>
      <c r="K93" s="37"/>
      <c r="L93" s="37">
        <v>0</v>
      </c>
      <c r="M93" s="37"/>
      <c r="N93" s="46"/>
      <c r="O93" s="47" t="s">
        <v>281</v>
      </c>
      <c r="P93" s="66" t="s">
        <v>266</v>
      </c>
      <c r="U93" s="2"/>
      <c r="V93" s="2"/>
    </row>
    <row r="94" spans="1:22" ht="49.5" customHeight="1">
      <c r="A94" s="92" t="s">
        <v>211</v>
      </c>
      <c r="B94" s="116" t="s">
        <v>50</v>
      </c>
      <c r="C94" s="37"/>
      <c r="D94" s="27">
        <v>0</v>
      </c>
      <c r="E94" s="37"/>
      <c r="F94" s="37"/>
      <c r="G94" s="37"/>
      <c r="H94" s="37">
        <v>0</v>
      </c>
      <c r="I94" s="37"/>
      <c r="J94" s="37"/>
      <c r="K94" s="37"/>
      <c r="L94" s="37">
        <v>0</v>
      </c>
      <c r="M94" s="37"/>
      <c r="N94" s="46"/>
      <c r="O94" s="47" t="s">
        <v>281</v>
      </c>
      <c r="P94" s="66" t="s">
        <v>266</v>
      </c>
      <c r="U94" s="2"/>
      <c r="V94" s="2"/>
    </row>
    <row r="95" spans="1:22" ht="35.25" customHeight="1">
      <c r="A95" s="42"/>
      <c r="B95" s="54" t="s">
        <v>53</v>
      </c>
      <c r="C95" s="37"/>
      <c r="D95" s="40">
        <f>SUM(D92,D88)</f>
        <v>45713.5</v>
      </c>
      <c r="E95" s="40"/>
      <c r="F95" s="40"/>
      <c r="G95" s="40"/>
      <c r="H95" s="40">
        <f>SUM(H92,H88)</f>
        <v>42915</v>
      </c>
      <c r="I95" s="40"/>
      <c r="J95" s="40"/>
      <c r="K95" s="40"/>
      <c r="L95" s="40">
        <f>SUM(L92,L88)</f>
        <v>42915</v>
      </c>
      <c r="M95" s="37"/>
      <c r="N95" s="46"/>
      <c r="O95" s="51"/>
      <c r="P95" s="48"/>
      <c r="U95" s="2"/>
      <c r="V95" s="2"/>
    </row>
    <row r="96" spans="1:22" ht="51" customHeight="1">
      <c r="A96" s="117" t="s">
        <v>54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9"/>
      <c r="U96" s="2"/>
      <c r="V96" s="2"/>
    </row>
    <row r="97" spans="1:22" s="14" customFormat="1" ht="39" customHeight="1">
      <c r="A97" s="90" t="s">
        <v>212</v>
      </c>
      <c r="B97" s="91" t="s">
        <v>55</v>
      </c>
      <c r="C97" s="40"/>
      <c r="D97" s="26">
        <v>0</v>
      </c>
      <c r="E97" s="40"/>
      <c r="F97" s="40"/>
      <c r="G97" s="40"/>
      <c r="H97" s="40">
        <f>SUM(H98:H103)</f>
        <v>0</v>
      </c>
      <c r="I97" s="40"/>
      <c r="J97" s="40"/>
      <c r="K97" s="40"/>
      <c r="L97" s="40">
        <f>SUM(L98:L103)</f>
        <v>0</v>
      </c>
      <c r="M97" s="40"/>
      <c r="N97" s="44"/>
      <c r="O97" s="89" t="s">
        <v>264</v>
      </c>
      <c r="P97" s="45"/>
      <c r="U97" s="15"/>
      <c r="V97" s="15"/>
    </row>
    <row r="98" spans="1:22" ht="50.25" customHeight="1">
      <c r="A98" s="92" t="s">
        <v>213</v>
      </c>
      <c r="B98" s="94" t="s">
        <v>214</v>
      </c>
      <c r="C98" s="37"/>
      <c r="D98" s="27">
        <v>0</v>
      </c>
      <c r="E98" s="37"/>
      <c r="F98" s="37"/>
      <c r="G98" s="37"/>
      <c r="H98" s="37">
        <v>0</v>
      </c>
      <c r="I98" s="37"/>
      <c r="J98" s="37"/>
      <c r="K98" s="37"/>
      <c r="L98" s="37">
        <v>0</v>
      </c>
      <c r="M98" s="37"/>
      <c r="N98" s="46"/>
      <c r="O98" s="47" t="s">
        <v>339</v>
      </c>
      <c r="P98" s="66" t="s">
        <v>269</v>
      </c>
      <c r="U98" s="2"/>
      <c r="V98" s="2"/>
    </row>
    <row r="99" spans="1:22" ht="35.25" customHeight="1">
      <c r="A99" s="92" t="s">
        <v>215</v>
      </c>
      <c r="B99" s="94" t="s">
        <v>57</v>
      </c>
      <c r="C99" s="37"/>
      <c r="D99" s="27">
        <v>0</v>
      </c>
      <c r="E99" s="37"/>
      <c r="F99" s="37"/>
      <c r="G99" s="37"/>
      <c r="H99" s="37">
        <v>0</v>
      </c>
      <c r="I99" s="37"/>
      <c r="J99" s="37"/>
      <c r="K99" s="37"/>
      <c r="L99" s="37">
        <v>0</v>
      </c>
      <c r="M99" s="37"/>
      <c r="N99" s="46"/>
      <c r="O99" s="47" t="s">
        <v>340</v>
      </c>
      <c r="P99" s="66" t="s">
        <v>269</v>
      </c>
      <c r="U99" s="2"/>
      <c r="V99" s="2"/>
    </row>
    <row r="100" spans="1:22" ht="42" customHeight="1">
      <c r="A100" s="92" t="s">
        <v>216</v>
      </c>
      <c r="B100" s="94" t="s">
        <v>58</v>
      </c>
      <c r="C100" s="37"/>
      <c r="D100" s="27">
        <v>0</v>
      </c>
      <c r="E100" s="37"/>
      <c r="F100" s="37"/>
      <c r="G100" s="37"/>
      <c r="H100" s="37">
        <v>0</v>
      </c>
      <c r="I100" s="37"/>
      <c r="J100" s="37"/>
      <c r="K100" s="37"/>
      <c r="L100" s="37">
        <v>0</v>
      </c>
      <c r="M100" s="37"/>
      <c r="N100" s="46"/>
      <c r="O100" s="47" t="s">
        <v>341</v>
      </c>
      <c r="P100" s="66" t="s">
        <v>269</v>
      </c>
      <c r="U100" s="2"/>
      <c r="V100" s="2"/>
    </row>
    <row r="101" spans="1:22" ht="38.25" customHeight="1">
      <c r="A101" s="92" t="s">
        <v>217</v>
      </c>
      <c r="B101" s="94" t="s">
        <v>59</v>
      </c>
      <c r="C101" s="37"/>
      <c r="D101" s="27">
        <v>0</v>
      </c>
      <c r="E101" s="37"/>
      <c r="F101" s="37"/>
      <c r="G101" s="37"/>
      <c r="H101" s="37">
        <v>0</v>
      </c>
      <c r="I101" s="37"/>
      <c r="J101" s="37"/>
      <c r="K101" s="37"/>
      <c r="L101" s="37">
        <v>0</v>
      </c>
      <c r="M101" s="37"/>
      <c r="N101" s="46"/>
      <c r="O101" s="47" t="s">
        <v>342</v>
      </c>
      <c r="P101" s="66" t="s">
        <v>269</v>
      </c>
      <c r="U101" s="2"/>
      <c r="V101" s="2"/>
    </row>
    <row r="102" spans="1:22" ht="56.25" customHeight="1">
      <c r="A102" s="92" t="s">
        <v>218</v>
      </c>
      <c r="B102" s="94" t="s">
        <v>219</v>
      </c>
      <c r="C102" s="37"/>
      <c r="D102" s="27">
        <v>0</v>
      </c>
      <c r="E102" s="37"/>
      <c r="F102" s="37"/>
      <c r="G102" s="37"/>
      <c r="H102" s="37">
        <v>0</v>
      </c>
      <c r="I102" s="37"/>
      <c r="J102" s="37"/>
      <c r="K102" s="37"/>
      <c r="L102" s="37">
        <v>0</v>
      </c>
      <c r="M102" s="37"/>
      <c r="N102" s="46"/>
      <c r="O102" s="47" t="s">
        <v>343</v>
      </c>
      <c r="P102" s="66" t="s">
        <v>269</v>
      </c>
      <c r="U102" s="2"/>
      <c r="V102" s="2"/>
    </row>
    <row r="103" spans="1:22" ht="42.75" customHeight="1">
      <c r="A103" s="92" t="s">
        <v>220</v>
      </c>
      <c r="B103" s="94" t="s">
        <v>60</v>
      </c>
      <c r="C103" s="37"/>
      <c r="D103" s="27">
        <v>0</v>
      </c>
      <c r="E103" s="37"/>
      <c r="F103" s="37"/>
      <c r="G103" s="37"/>
      <c r="H103" s="37">
        <v>0</v>
      </c>
      <c r="I103" s="37"/>
      <c r="J103" s="37"/>
      <c r="K103" s="37"/>
      <c r="L103" s="37">
        <v>0</v>
      </c>
      <c r="M103" s="37"/>
      <c r="N103" s="46"/>
      <c r="O103" s="47" t="s">
        <v>344</v>
      </c>
      <c r="P103" s="66" t="s">
        <v>269</v>
      </c>
      <c r="U103" s="2"/>
      <c r="V103" s="2"/>
    </row>
    <row r="104" spans="1:22" s="14" customFormat="1" ht="51" customHeight="1">
      <c r="A104" s="90" t="s">
        <v>221</v>
      </c>
      <c r="B104" s="91" t="s">
        <v>56</v>
      </c>
      <c r="C104" s="40"/>
      <c r="D104" s="26">
        <f>D105</f>
        <v>71379.5</v>
      </c>
      <c r="E104" s="40"/>
      <c r="F104" s="40"/>
      <c r="G104" s="40"/>
      <c r="H104" s="40">
        <f>SUM(H105:H107)</f>
        <v>66929.9</v>
      </c>
      <c r="I104" s="40"/>
      <c r="J104" s="40"/>
      <c r="K104" s="40"/>
      <c r="L104" s="40">
        <f>SUM(L105:L107)</f>
        <v>66929.9</v>
      </c>
      <c r="M104" s="40"/>
      <c r="N104" s="44"/>
      <c r="O104" s="89" t="s">
        <v>264</v>
      </c>
      <c r="P104" s="114" t="s">
        <v>347</v>
      </c>
      <c r="U104" s="15"/>
      <c r="V104" s="15"/>
    </row>
    <row r="105" spans="1:22" ht="195" customHeight="1">
      <c r="A105" s="92" t="s">
        <v>222</v>
      </c>
      <c r="B105" s="94" t="s">
        <v>61</v>
      </c>
      <c r="C105" s="37"/>
      <c r="D105" s="27">
        <v>71379.5</v>
      </c>
      <c r="E105" s="37"/>
      <c r="F105" s="37"/>
      <c r="G105" s="37"/>
      <c r="H105" s="37">
        <v>66929.9</v>
      </c>
      <c r="I105" s="37"/>
      <c r="J105" s="37"/>
      <c r="K105" s="37"/>
      <c r="L105" s="37">
        <f>H105</f>
        <v>66929.9</v>
      </c>
      <c r="M105" s="37"/>
      <c r="N105" s="46"/>
      <c r="O105" s="47" t="s">
        <v>305</v>
      </c>
      <c r="P105" s="66" t="s">
        <v>269</v>
      </c>
      <c r="U105" s="2"/>
      <c r="V105" s="2"/>
    </row>
    <row r="106" spans="1:22" ht="55.5" customHeight="1">
      <c r="A106" s="92" t="s">
        <v>223</v>
      </c>
      <c r="B106" s="94" t="s">
        <v>224</v>
      </c>
      <c r="C106" s="37"/>
      <c r="D106" s="27">
        <v>0</v>
      </c>
      <c r="E106" s="37"/>
      <c r="F106" s="37"/>
      <c r="G106" s="37"/>
      <c r="H106" s="37">
        <v>0</v>
      </c>
      <c r="I106" s="37"/>
      <c r="J106" s="37"/>
      <c r="K106" s="37"/>
      <c r="L106" s="37">
        <v>0</v>
      </c>
      <c r="M106" s="37"/>
      <c r="N106" s="46"/>
      <c r="O106" s="88" t="s">
        <v>264</v>
      </c>
      <c r="P106" s="48"/>
      <c r="U106" s="2"/>
      <c r="V106" s="2"/>
    </row>
    <row r="107" spans="1:22" ht="55.5" customHeight="1">
      <c r="A107" s="92" t="s">
        <v>225</v>
      </c>
      <c r="B107" s="94" t="s">
        <v>226</v>
      </c>
      <c r="C107" s="37"/>
      <c r="D107" s="27">
        <v>0</v>
      </c>
      <c r="E107" s="37"/>
      <c r="F107" s="37"/>
      <c r="G107" s="37"/>
      <c r="H107" s="37">
        <v>0</v>
      </c>
      <c r="I107" s="37"/>
      <c r="J107" s="37"/>
      <c r="K107" s="37"/>
      <c r="L107" s="37">
        <v>0</v>
      </c>
      <c r="M107" s="37"/>
      <c r="N107" s="46"/>
      <c r="O107" s="88" t="s">
        <v>264</v>
      </c>
      <c r="P107" s="48"/>
      <c r="U107" s="2"/>
      <c r="V107" s="2"/>
    </row>
    <row r="108" spans="1:22" ht="51" customHeight="1">
      <c r="A108" s="42"/>
      <c r="B108" s="54" t="s">
        <v>62</v>
      </c>
      <c r="C108" s="37"/>
      <c r="D108" s="37">
        <f>D104</f>
        <v>71379.5</v>
      </c>
      <c r="E108" s="37"/>
      <c r="F108" s="37"/>
      <c r="G108" s="37"/>
      <c r="H108" s="37">
        <f>SUM(H104,H97)</f>
        <v>66929.9</v>
      </c>
      <c r="I108" s="37"/>
      <c r="J108" s="37"/>
      <c r="K108" s="37"/>
      <c r="L108" s="37">
        <f>SUM(L104,L97)</f>
        <v>66929.9</v>
      </c>
      <c r="M108" s="37"/>
      <c r="N108" s="46"/>
      <c r="O108" s="51"/>
      <c r="P108" s="48"/>
      <c r="U108" s="2"/>
      <c r="V108" s="2"/>
    </row>
    <row r="109" spans="1:22" ht="51" customHeight="1">
      <c r="A109" s="117" t="s">
        <v>63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9"/>
      <c r="U109" s="2"/>
      <c r="V109" s="2"/>
    </row>
    <row r="110" spans="1:22" s="14" customFormat="1" ht="51" customHeight="1">
      <c r="A110" s="111" t="s">
        <v>227</v>
      </c>
      <c r="B110" s="91" t="s">
        <v>64</v>
      </c>
      <c r="C110" s="40"/>
      <c r="D110" s="26">
        <f>SUM(D111,D112,D118,D121,D122)</f>
        <v>1600</v>
      </c>
      <c r="E110" s="26"/>
      <c r="F110" s="26"/>
      <c r="G110" s="26"/>
      <c r="H110" s="70">
        <f>H111+H112+H118+H121+H122</f>
        <v>981.6299999999999</v>
      </c>
      <c r="I110" s="40"/>
      <c r="J110" s="40"/>
      <c r="K110" s="40"/>
      <c r="L110" s="70">
        <f>L111+L112+L118+L121+L122</f>
        <v>981.6299999999999</v>
      </c>
      <c r="M110" s="40"/>
      <c r="N110" s="44"/>
      <c r="O110" s="89" t="s">
        <v>264</v>
      </c>
      <c r="P110" s="45"/>
      <c r="U110" s="15"/>
      <c r="V110" s="15"/>
    </row>
    <row r="111" spans="1:22" ht="126" customHeight="1">
      <c r="A111" s="112" t="s">
        <v>228</v>
      </c>
      <c r="B111" s="105" t="s">
        <v>229</v>
      </c>
      <c r="C111" s="37"/>
      <c r="D111" s="27">
        <v>500</v>
      </c>
      <c r="E111" s="37"/>
      <c r="F111" s="37"/>
      <c r="G111" s="37"/>
      <c r="H111" s="37">
        <v>358.84</v>
      </c>
      <c r="I111" s="37"/>
      <c r="J111" s="37"/>
      <c r="K111" s="37"/>
      <c r="L111" s="37">
        <v>358.84</v>
      </c>
      <c r="M111" s="37"/>
      <c r="N111" s="46"/>
      <c r="O111" s="55" t="s">
        <v>327</v>
      </c>
      <c r="P111" s="66" t="s">
        <v>348</v>
      </c>
      <c r="U111" s="2"/>
      <c r="V111" s="2"/>
    </row>
    <row r="112" spans="1:22" ht="51" customHeight="1">
      <c r="A112" s="112" t="s">
        <v>230</v>
      </c>
      <c r="B112" s="105" t="s">
        <v>98</v>
      </c>
      <c r="C112" s="37"/>
      <c r="D112" s="27">
        <f>SUM(D117)</f>
        <v>300</v>
      </c>
      <c r="E112" s="37"/>
      <c r="F112" s="37"/>
      <c r="G112" s="37"/>
      <c r="H112" s="37">
        <f>SUM(H113:H117)</f>
        <v>95</v>
      </c>
      <c r="I112" s="37"/>
      <c r="J112" s="37"/>
      <c r="K112" s="37"/>
      <c r="L112" s="37">
        <f>SUM(L113:L117)</f>
        <v>95</v>
      </c>
      <c r="M112" s="37"/>
      <c r="N112" s="46"/>
      <c r="O112" s="88" t="s">
        <v>264</v>
      </c>
      <c r="P112" s="66" t="s">
        <v>269</v>
      </c>
      <c r="U112" s="2"/>
      <c r="V112" s="2"/>
    </row>
    <row r="113" spans="1:22" ht="66" customHeight="1">
      <c r="A113" s="112" t="s">
        <v>231</v>
      </c>
      <c r="B113" s="105" t="s">
        <v>65</v>
      </c>
      <c r="C113" s="37"/>
      <c r="D113" s="35">
        <v>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46"/>
      <c r="O113" s="55" t="s">
        <v>333</v>
      </c>
      <c r="P113" s="66" t="s">
        <v>269</v>
      </c>
      <c r="U113" s="2"/>
      <c r="V113" s="2"/>
    </row>
    <row r="114" spans="1:22" ht="72" customHeight="1">
      <c r="A114" s="112" t="s">
        <v>232</v>
      </c>
      <c r="B114" s="105" t="s">
        <v>66</v>
      </c>
      <c r="C114" s="37"/>
      <c r="D114" s="35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46"/>
      <c r="O114" s="55" t="s">
        <v>334</v>
      </c>
      <c r="P114" s="66" t="s">
        <v>269</v>
      </c>
      <c r="U114" s="2"/>
      <c r="V114" s="2"/>
    </row>
    <row r="115" spans="1:22" ht="72" customHeight="1">
      <c r="A115" s="112" t="s">
        <v>233</v>
      </c>
      <c r="B115" s="105" t="s">
        <v>67</v>
      </c>
      <c r="C115" s="37"/>
      <c r="D115" s="35">
        <v>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46"/>
      <c r="O115" s="55" t="s">
        <v>335</v>
      </c>
      <c r="P115" s="66" t="s">
        <v>269</v>
      </c>
      <c r="U115" s="2"/>
      <c r="V115" s="2"/>
    </row>
    <row r="116" spans="1:22" ht="121.5" customHeight="1">
      <c r="A116" s="112" t="s">
        <v>234</v>
      </c>
      <c r="B116" s="105" t="s">
        <v>68</v>
      </c>
      <c r="C116" s="37"/>
      <c r="D116" s="35">
        <v>0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46"/>
      <c r="O116" s="55" t="s">
        <v>336</v>
      </c>
      <c r="P116" s="66" t="s">
        <v>269</v>
      </c>
      <c r="U116" s="2"/>
      <c r="V116" s="2"/>
    </row>
    <row r="117" spans="1:22" ht="103.5" customHeight="1">
      <c r="A117" s="112" t="s">
        <v>235</v>
      </c>
      <c r="B117" s="105" t="s">
        <v>69</v>
      </c>
      <c r="C117" s="37"/>
      <c r="D117" s="35">
        <v>300</v>
      </c>
      <c r="E117" s="37"/>
      <c r="F117" s="37"/>
      <c r="G117" s="37"/>
      <c r="H117" s="37">
        <v>95</v>
      </c>
      <c r="I117" s="37"/>
      <c r="J117" s="37"/>
      <c r="K117" s="37"/>
      <c r="L117" s="37">
        <v>95</v>
      </c>
      <c r="M117" s="37"/>
      <c r="N117" s="46"/>
      <c r="O117" s="55" t="s">
        <v>337</v>
      </c>
      <c r="P117" s="66" t="s">
        <v>338</v>
      </c>
      <c r="U117" s="2"/>
      <c r="V117" s="2"/>
    </row>
    <row r="118" spans="1:22" ht="50.25" customHeight="1">
      <c r="A118" s="112" t="s">
        <v>236</v>
      </c>
      <c r="B118" s="105" t="s">
        <v>86</v>
      </c>
      <c r="C118" s="37"/>
      <c r="D118" s="35">
        <v>400</v>
      </c>
      <c r="E118" s="37"/>
      <c r="F118" s="37"/>
      <c r="G118" s="37"/>
      <c r="H118" s="37">
        <f>SUM(H119:H120)</f>
        <v>290</v>
      </c>
      <c r="I118" s="37"/>
      <c r="J118" s="37"/>
      <c r="K118" s="37"/>
      <c r="L118" s="37">
        <f>SUM(L119:L120)</f>
        <v>290</v>
      </c>
      <c r="M118" s="37"/>
      <c r="N118" s="46"/>
      <c r="O118" s="113" t="s">
        <v>264</v>
      </c>
      <c r="P118" s="66" t="s">
        <v>269</v>
      </c>
      <c r="U118" s="2"/>
      <c r="V118" s="2"/>
    </row>
    <row r="119" spans="1:22" ht="43.5" customHeight="1">
      <c r="A119" s="112" t="s">
        <v>237</v>
      </c>
      <c r="B119" s="105" t="s">
        <v>238</v>
      </c>
      <c r="C119" s="37"/>
      <c r="D119" s="35">
        <v>200</v>
      </c>
      <c r="E119" s="37"/>
      <c r="F119" s="37"/>
      <c r="G119" s="37"/>
      <c r="H119" s="37">
        <v>110</v>
      </c>
      <c r="I119" s="37"/>
      <c r="J119" s="37"/>
      <c r="K119" s="37"/>
      <c r="L119" s="37">
        <v>110</v>
      </c>
      <c r="M119" s="37"/>
      <c r="N119" s="46"/>
      <c r="O119" s="55" t="s">
        <v>330</v>
      </c>
      <c r="P119" s="66" t="s">
        <v>269</v>
      </c>
      <c r="U119" s="2"/>
      <c r="V119" s="2"/>
    </row>
    <row r="120" spans="1:22" ht="85.5" customHeight="1">
      <c r="A120" s="112" t="s">
        <v>239</v>
      </c>
      <c r="B120" s="105" t="s">
        <v>240</v>
      </c>
      <c r="C120" s="37"/>
      <c r="D120" s="35">
        <v>200</v>
      </c>
      <c r="E120" s="37"/>
      <c r="F120" s="37"/>
      <c r="G120" s="37"/>
      <c r="H120" s="37">
        <v>180</v>
      </c>
      <c r="I120" s="37"/>
      <c r="J120" s="37"/>
      <c r="K120" s="37"/>
      <c r="L120" s="37">
        <v>180</v>
      </c>
      <c r="M120" s="37"/>
      <c r="N120" s="46"/>
      <c r="O120" s="55" t="s">
        <v>331</v>
      </c>
      <c r="P120" s="66" t="s">
        <v>332</v>
      </c>
      <c r="U120" s="2"/>
      <c r="V120" s="2"/>
    </row>
    <row r="121" spans="1:22" ht="93.75" customHeight="1">
      <c r="A121" s="112" t="s">
        <v>241</v>
      </c>
      <c r="B121" s="94" t="s">
        <v>70</v>
      </c>
      <c r="C121" s="37"/>
      <c r="D121" s="35">
        <v>400</v>
      </c>
      <c r="E121" s="37"/>
      <c r="F121" s="37"/>
      <c r="G121" s="37"/>
      <c r="H121" s="37">
        <v>237.79</v>
      </c>
      <c r="I121" s="37"/>
      <c r="J121" s="37"/>
      <c r="K121" s="37"/>
      <c r="L121" s="37">
        <v>237.79</v>
      </c>
      <c r="M121" s="37"/>
      <c r="N121" s="46"/>
      <c r="O121" s="55" t="s">
        <v>329</v>
      </c>
      <c r="P121" s="66" t="s">
        <v>349</v>
      </c>
      <c r="U121" s="2"/>
      <c r="V121" s="2"/>
    </row>
    <row r="122" spans="1:22" ht="69" customHeight="1">
      <c r="A122" s="112" t="s">
        <v>242</v>
      </c>
      <c r="B122" s="105" t="s">
        <v>71</v>
      </c>
      <c r="C122" s="37"/>
      <c r="D122" s="35">
        <v>0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46"/>
      <c r="O122" s="55" t="s">
        <v>328</v>
      </c>
      <c r="P122" s="66" t="s">
        <v>269</v>
      </c>
      <c r="U122" s="2"/>
      <c r="V122" s="2"/>
    </row>
    <row r="123" spans="1:22" s="14" customFormat="1" ht="51" customHeight="1">
      <c r="A123" s="111" t="s">
        <v>243</v>
      </c>
      <c r="B123" s="109" t="s">
        <v>72</v>
      </c>
      <c r="C123" s="40"/>
      <c r="D123" s="80">
        <f>SUM(D124:D130)</f>
        <v>33800</v>
      </c>
      <c r="E123" s="40"/>
      <c r="F123" s="40"/>
      <c r="G123" s="40"/>
      <c r="H123" s="40">
        <f>SUM(H124:H130)</f>
        <v>28056.079999999998</v>
      </c>
      <c r="I123" s="40"/>
      <c r="J123" s="40"/>
      <c r="K123" s="40"/>
      <c r="L123" s="40">
        <f>SUM(L124:L130)</f>
        <v>28056.079999999998</v>
      </c>
      <c r="M123" s="40"/>
      <c r="N123" s="44"/>
      <c r="O123" s="89" t="s">
        <v>264</v>
      </c>
      <c r="P123" s="110" t="s">
        <v>269</v>
      </c>
      <c r="U123" s="15"/>
      <c r="V123" s="15"/>
    </row>
    <row r="124" spans="1:22" ht="111" customHeight="1">
      <c r="A124" s="112" t="s">
        <v>244</v>
      </c>
      <c r="B124" s="105" t="s">
        <v>99</v>
      </c>
      <c r="C124" s="37"/>
      <c r="D124" s="33">
        <v>8975</v>
      </c>
      <c r="E124" s="37"/>
      <c r="F124" s="37"/>
      <c r="G124" s="37"/>
      <c r="H124" s="37">
        <v>5638.65</v>
      </c>
      <c r="I124" s="62"/>
      <c r="J124" s="37"/>
      <c r="K124" s="37"/>
      <c r="L124" s="37">
        <v>5638.65</v>
      </c>
      <c r="M124" s="37"/>
      <c r="N124" s="46"/>
      <c r="O124" s="55" t="s">
        <v>321</v>
      </c>
      <c r="P124" s="66" t="s">
        <v>350</v>
      </c>
      <c r="U124" s="2"/>
      <c r="V124" s="2"/>
    </row>
    <row r="125" spans="1:22" ht="90" customHeight="1">
      <c r="A125" s="112" t="s">
        <v>245</v>
      </c>
      <c r="B125" s="105" t="s">
        <v>100</v>
      </c>
      <c r="C125" s="37"/>
      <c r="D125" s="36">
        <v>700</v>
      </c>
      <c r="E125" s="37"/>
      <c r="F125" s="37"/>
      <c r="G125" s="37"/>
      <c r="H125" s="37">
        <v>584.84</v>
      </c>
      <c r="I125" s="37"/>
      <c r="J125" s="37"/>
      <c r="K125" s="37"/>
      <c r="L125" s="37">
        <v>584.84</v>
      </c>
      <c r="M125" s="37"/>
      <c r="N125" s="46"/>
      <c r="O125" s="55" t="s">
        <v>322</v>
      </c>
      <c r="P125" s="66" t="s">
        <v>351</v>
      </c>
      <c r="U125" s="2"/>
      <c r="V125" s="2"/>
    </row>
    <row r="126" spans="1:22" ht="64.5" customHeight="1">
      <c r="A126" s="112" t="s">
        <v>246</v>
      </c>
      <c r="B126" s="105" t="s">
        <v>73</v>
      </c>
      <c r="C126" s="37"/>
      <c r="D126" s="36">
        <v>200</v>
      </c>
      <c r="E126" s="37"/>
      <c r="F126" s="37"/>
      <c r="G126" s="37"/>
      <c r="H126" s="37">
        <v>183.58</v>
      </c>
      <c r="I126" s="37"/>
      <c r="J126" s="37"/>
      <c r="K126" s="37"/>
      <c r="L126" s="37">
        <v>183.58</v>
      </c>
      <c r="M126" s="37"/>
      <c r="N126" s="46"/>
      <c r="O126" s="55" t="s">
        <v>323</v>
      </c>
      <c r="P126" s="66" t="s">
        <v>352</v>
      </c>
      <c r="U126" s="2"/>
      <c r="V126" s="2"/>
    </row>
    <row r="127" spans="1:22" ht="69.75" customHeight="1">
      <c r="A127" s="112" t="s">
        <v>247</v>
      </c>
      <c r="B127" s="105" t="s">
        <v>74</v>
      </c>
      <c r="C127" s="37"/>
      <c r="D127" s="36">
        <v>1475</v>
      </c>
      <c r="E127" s="37"/>
      <c r="F127" s="37"/>
      <c r="G127" s="37"/>
      <c r="H127" s="37">
        <v>1274.87</v>
      </c>
      <c r="I127" s="37"/>
      <c r="J127" s="37"/>
      <c r="K127" s="37"/>
      <c r="L127" s="37">
        <f>H127</f>
        <v>1274.87</v>
      </c>
      <c r="M127" s="37"/>
      <c r="N127" s="46"/>
      <c r="O127" s="55" t="s">
        <v>324</v>
      </c>
      <c r="P127" s="66" t="s">
        <v>353</v>
      </c>
      <c r="U127" s="2"/>
      <c r="V127" s="2"/>
    </row>
    <row r="128" spans="1:22" ht="66" customHeight="1">
      <c r="A128" s="112" t="s">
        <v>248</v>
      </c>
      <c r="B128" s="105" t="s">
        <v>75</v>
      </c>
      <c r="C128" s="37"/>
      <c r="D128" s="36">
        <v>450</v>
      </c>
      <c r="E128" s="37"/>
      <c r="F128" s="37"/>
      <c r="G128" s="37"/>
      <c r="H128" s="37">
        <v>417.6</v>
      </c>
      <c r="I128" s="37"/>
      <c r="J128" s="37"/>
      <c r="K128" s="37"/>
      <c r="L128" s="37">
        <f>H128</f>
        <v>417.6</v>
      </c>
      <c r="M128" s="37"/>
      <c r="N128" s="46"/>
      <c r="O128" s="55" t="s">
        <v>325</v>
      </c>
      <c r="P128" s="66" t="s">
        <v>354</v>
      </c>
      <c r="U128" s="2"/>
      <c r="V128" s="2"/>
    </row>
    <row r="129" spans="1:22" ht="216.75" customHeight="1">
      <c r="A129" s="42" t="s">
        <v>81</v>
      </c>
      <c r="B129" s="106" t="s">
        <v>265</v>
      </c>
      <c r="C129" s="37"/>
      <c r="D129" s="36">
        <v>5000</v>
      </c>
      <c r="E129" s="37"/>
      <c r="F129" s="37"/>
      <c r="G129" s="37"/>
      <c r="H129" s="37">
        <v>3000.24</v>
      </c>
      <c r="I129" s="37"/>
      <c r="J129" s="37"/>
      <c r="K129" s="37"/>
      <c r="L129" s="37">
        <f>H129</f>
        <v>3000.24</v>
      </c>
      <c r="M129" s="37"/>
      <c r="N129" s="46"/>
      <c r="O129" s="55" t="s">
        <v>306</v>
      </c>
      <c r="P129" s="66" t="s">
        <v>307</v>
      </c>
      <c r="U129" s="2"/>
      <c r="V129" s="2"/>
    </row>
    <row r="130" spans="1:22" ht="203.25" customHeight="1">
      <c r="A130" s="112" t="s">
        <v>249</v>
      </c>
      <c r="B130" s="105" t="s">
        <v>76</v>
      </c>
      <c r="C130" s="37"/>
      <c r="D130" s="36">
        <v>17000</v>
      </c>
      <c r="E130" s="37"/>
      <c r="F130" s="37"/>
      <c r="G130" s="37"/>
      <c r="H130" s="37">
        <v>16956.3</v>
      </c>
      <c r="I130" s="37"/>
      <c r="J130" s="37"/>
      <c r="K130" s="37"/>
      <c r="L130" s="37">
        <f>H130</f>
        <v>16956.3</v>
      </c>
      <c r="M130" s="37"/>
      <c r="N130" s="46"/>
      <c r="O130" s="55" t="s">
        <v>268</v>
      </c>
      <c r="P130" s="66" t="s">
        <v>266</v>
      </c>
      <c r="U130" s="2"/>
      <c r="V130" s="2"/>
    </row>
    <row r="131" spans="1:22" s="14" customFormat="1" ht="57" customHeight="1">
      <c r="A131" s="43" t="s">
        <v>82</v>
      </c>
      <c r="B131" s="107" t="s">
        <v>77</v>
      </c>
      <c r="C131" s="40"/>
      <c r="D131" s="80">
        <f>SUM(D132:D137)</f>
        <v>29446.5</v>
      </c>
      <c r="E131" s="40"/>
      <c r="F131" s="40"/>
      <c r="G131" s="40"/>
      <c r="H131" s="40">
        <f>SUM(H132:H137)</f>
        <v>28438.5</v>
      </c>
      <c r="I131" s="40"/>
      <c r="J131" s="40"/>
      <c r="K131" s="40"/>
      <c r="L131" s="40">
        <f>SUM(L132:L137)</f>
        <v>28438.5</v>
      </c>
      <c r="M131" s="40"/>
      <c r="N131" s="44"/>
      <c r="O131" s="89" t="s">
        <v>264</v>
      </c>
      <c r="P131" s="97" t="s">
        <v>266</v>
      </c>
      <c r="U131" s="15"/>
      <c r="V131" s="15"/>
    </row>
    <row r="132" spans="1:22" ht="79.5" customHeight="1">
      <c r="A132" s="84" t="s">
        <v>83</v>
      </c>
      <c r="B132" s="103" t="s">
        <v>308</v>
      </c>
      <c r="C132" s="37"/>
      <c r="D132" s="81">
        <f>16900+2530.5</f>
        <v>19430.5</v>
      </c>
      <c r="E132" s="37"/>
      <c r="F132" s="37"/>
      <c r="G132" s="37"/>
      <c r="H132" s="37">
        <f>16900+1522.5</f>
        <v>18422.5</v>
      </c>
      <c r="I132" s="37"/>
      <c r="J132" s="37"/>
      <c r="K132" s="37"/>
      <c r="L132" s="37">
        <f>H132</f>
        <v>18422.5</v>
      </c>
      <c r="M132" s="37"/>
      <c r="N132" s="46"/>
      <c r="O132" s="55" t="s">
        <v>320</v>
      </c>
      <c r="P132" s="66" t="s">
        <v>266</v>
      </c>
      <c r="U132" s="2"/>
      <c r="V132" s="2"/>
    </row>
    <row r="133" spans="1:22" ht="104.25" customHeight="1">
      <c r="A133" s="84" t="s">
        <v>84</v>
      </c>
      <c r="B133" s="103" t="s">
        <v>309</v>
      </c>
      <c r="C133" s="37"/>
      <c r="D133" s="35">
        <f>4500+1008</f>
        <v>5508</v>
      </c>
      <c r="E133" s="37"/>
      <c r="F133" s="37"/>
      <c r="G133" s="37"/>
      <c r="H133" s="37">
        <f>4500+1008</f>
        <v>5508</v>
      </c>
      <c r="I133" s="37"/>
      <c r="J133" s="37"/>
      <c r="K133" s="37"/>
      <c r="L133" s="37">
        <f>H133</f>
        <v>5508</v>
      </c>
      <c r="M133" s="37"/>
      <c r="N133" s="46"/>
      <c r="O133" s="55" t="s">
        <v>319</v>
      </c>
      <c r="P133" s="66" t="s">
        <v>266</v>
      </c>
      <c r="U133" s="2"/>
      <c r="V133" s="2"/>
    </row>
    <row r="134" spans="1:22" ht="90.75" customHeight="1">
      <c r="A134" s="112" t="s">
        <v>250</v>
      </c>
      <c r="B134" s="108" t="s">
        <v>251</v>
      </c>
      <c r="C134" s="37"/>
      <c r="D134" s="35">
        <v>4508</v>
      </c>
      <c r="E134" s="37"/>
      <c r="F134" s="37"/>
      <c r="G134" s="37"/>
      <c r="H134" s="37">
        <v>4508</v>
      </c>
      <c r="I134" s="37"/>
      <c r="J134" s="37"/>
      <c r="K134" s="37"/>
      <c r="L134" s="37">
        <f>H134</f>
        <v>4508</v>
      </c>
      <c r="M134" s="37"/>
      <c r="N134" s="46"/>
      <c r="O134" s="55" t="s">
        <v>318</v>
      </c>
      <c r="P134" s="66" t="s">
        <v>266</v>
      </c>
      <c r="U134" s="2"/>
      <c r="V134" s="2"/>
    </row>
    <row r="135" spans="1:22" ht="51.75" customHeight="1">
      <c r="A135" s="112" t="s">
        <v>252</v>
      </c>
      <c r="B135" s="105" t="s">
        <v>101</v>
      </c>
      <c r="C135" s="37"/>
      <c r="D135" s="35"/>
      <c r="E135" s="37"/>
      <c r="F135" s="37"/>
      <c r="G135" s="37"/>
      <c r="H135" s="37"/>
      <c r="I135" s="37"/>
      <c r="J135" s="37"/>
      <c r="K135" s="37"/>
      <c r="L135" s="37"/>
      <c r="M135" s="37"/>
      <c r="N135" s="46"/>
      <c r="O135" s="55" t="s">
        <v>296</v>
      </c>
      <c r="P135" s="48"/>
      <c r="U135" s="2"/>
      <c r="V135" s="2"/>
    </row>
    <row r="136" spans="1:22" ht="75" customHeight="1">
      <c r="A136" s="112" t="s">
        <v>253</v>
      </c>
      <c r="B136" s="105" t="s">
        <v>102</v>
      </c>
      <c r="C136" s="37"/>
      <c r="D136" s="35"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46"/>
      <c r="O136" s="55" t="s">
        <v>316</v>
      </c>
      <c r="P136" s="66" t="s">
        <v>266</v>
      </c>
      <c r="U136" s="2"/>
      <c r="V136" s="2"/>
    </row>
    <row r="137" spans="1:22" ht="58.5" customHeight="1">
      <c r="A137" s="112" t="s">
        <v>254</v>
      </c>
      <c r="B137" s="105" t="s">
        <v>88</v>
      </c>
      <c r="C137" s="37"/>
      <c r="D137" s="35">
        <v>0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46"/>
      <c r="O137" s="55" t="s">
        <v>326</v>
      </c>
      <c r="P137" s="66" t="s">
        <v>266</v>
      </c>
      <c r="U137" s="2"/>
      <c r="V137" s="2"/>
    </row>
    <row r="138" spans="1:22" s="14" customFormat="1" ht="51" customHeight="1">
      <c r="A138" s="111" t="s">
        <v>255</v>
      </c>
      <c r="B138" s="109" t="s">
        <v>256</v>
      </c>
      <c r="C138" s="40"/>
      <c r="D138" s="80">
        <v>0</v>
      </c>
      <c r="E138" s="40"/>
      <c r="F138" s="40"/>
      <c r="G138" s="40"/>
      <c r="H138" s="40">
        <f>SUM(H139:H142)</f>
        <v>0</v>
      </c>
      <c r="I138" s="40"/>
      <c r="J138" s="40"/>
      <c r="K138" s="40"/>
      <c r="L138" s="40">
        <f>SUM(L139:L142)</f>
        <v>0</v>
      </c>
      <c r="M138" s="40"/>
      <c r="N138" s="44"/>
      <c r="O138" s="89" t="s">
        <v>264</v>
      </c>
      <c r="P138" s="97" t="s">
        <v>266</v>
      </c>
      <c r="U138" s="15"/>
      <c r="V138" s="15"/>
    </row>
    <row r="139" spans="1:22" ht="65.25" customHeight="1">
      <c r="A139" s="112" t="s">
        <v>257</v>
      </c>
      <c r="B139" s="105" t="s">
        <v>78</v>
      </c>
      <c r="C139" s="37"/>
      <c r="D139" s="35">
        <v>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46"/>
      <c r="O139" s="55" t="s">
        <v>315</v>
      </c>
      <c r="P139" s="66" t="s">
        <v>266</v>
      </c>
      <c r="U139" s="2"/>
      <c r="V139" s="2"/>
    </row>
    <row r="140" spans="1:22" ht="130.5" customHeight="1">
      <c r="A140" s="112" t="s">
        <v>258</v>
      </c>
      <c r="B140" s="105" t="s">
        <v>259</v>
      </c>
      <c r="C140" s="37"/>
      <c r="D140" s="35">
        <v>0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46"/>
      <c r="O140" s="55" t="s">
        <v>314</v>
      </c>
      <c r="P140" s="66" t="s">
        <v>266</v>
      </c>
      <c r="U140" s="2"/>
      <c r="V140" s="2"/>
    </row>
    <row r="141" spans="1:22" ht="152.25" customHeight="1">
      <c r="A141" s="112" t="s">
        <v>260</v>
      </c>
      <c r="B141" s="105" t="s">
        <v>261</v>
      </c>
      <c r="C141" s="37"/>
      <c r="D141" s="35">
        <v>0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46"/>
      <c r="O141" s="55" t="s">
        <v>313</v>
      </c>
      <c r="P141" s="66" t="s">
        <v>266</v>
      </c>
      <c r="U141" s="2"/>
      <c r="V141" s="2"/>
    </row>
    <row r="142" spans="1:22" ht="105" customHeight="1">
      <c r="A142" s="112" t="s">
        <v>262</v>
      </c>
      <c r="B142" s="105" t="s">
        <v>263</v>
      </c>
      <c r="C142" s="37"/>
      <c r="D142" s="35">
        <v>0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46"/>
      <c r="O142" s="49" t="s">
        <v>312</v>
      </c>
      <c r="P142" s="66" t="s">
        <v>266</v>
      </c>
      <c r="U142" s="2"/>
      <c r="V142" s="2"/>
    </row>
    <row r="143" spans="1:16" s="14" customFormat="1" ht="43.5" customHeight="1">
      <c r="A143" s="43"/>
      <c r="B143" s="54" t="s">
        <v>80</v>
      </c>
      <c r="C143" s="40"/>
      <c r="D143" s="40">
        <f>SUM(D138,D131,D123,D110)</f>
        <v>64846.5</v>
      </c>
      <c r="E143" s="40"/>
      <c r="F143" s="40"/>
      <c r="G143" s="40"/>
      <c r="H143" s="40">
        <f>SUM(H138,H131,H123,H110)</f>
        <v>57476.21</v>
      </c>
      <c r="I143" s="40"/>
      <c r="J143" s="40"/>
      <c r="K143" s="40"/>
      <c r="L143" s="40">
        <f>SUM(L138,L131,L123,L110)</f>
        <v>57476.21</v>
      </c>
      <c r="M143" s="40"/>
      <c r="N143" s="44"/>
      <c r="O143" s="56"/>
      <c r="P143" s="45"/>
    </row>
    <row r="144" spans="1:16" s="14" customFormat="1" ht="12.75">
      <c r="A144" s="57"/>
      <c r="B144" s="58" t="s">
        <v>79</v>
      </c>
      <c r="C144" s="59">
        <f>C73+C86+C95+C108+C143</f>
        <v>84.55</v>
      </c>
      <c r="D144" s="59">
        <f>D73+D86+D95+D108+D143</f>
        <v>2387671.6</v>
      </c>
      <c r="E144" s="59"/>
      <c r="F144" s="59"/>
      <c r="G144" s="59">
        <f>G73+G86+G95+G108+G143</f>
        <v>84.55</v>
      </c>
      <c r="H144" s="59">
        <f>H73+H86+H95+H108+H143</f>
        <v>2313041.51</v>
      </c>
      <c r="I144" s="59"/>
      <c r="J144" s="59"/>
      <c r="K144" s="59">
        <f>K73+K86+K95+K108+K143</f>
        <v>84.55</v>
      </c>
      <c r="L144" s="59">
        <f>L73+L86+L95+L108+L143</f>
        <v>2313041.51</v>
      </c>
      <c r="M144" s="59"/>
      <c r="N144" s="60"/>
      <c r="O144" s="61"/>
      <c r="P144" s="45"/>
    </row>
    <row r="145" spans="1:15" ht="18.75">
      <c r="A145" s="3"/>
      <c r="B145" s="6"/>
      <c r="C145" s="6"/>
      <c r="D145" s="6"/>
      <c r="E145" s="6"/>
      <c r="F145" s="6"/>
      <c r="G145" s="6"/>
      <c r="H145" s="71"/>
      <c r="I145" s="6"/>
      <c r="J145" s="6"/>
      <c r="K145" s="6"/>
      <c r="L145" s="30"/>
      <c r="M145" s="6"/>
      <c r="N145" s="6"/>
      <c r="O145" s="4"/>
    </row>
    <row r="146" spans="1:14" ht="18">
      <c r="A146" s="5"/>
      <c r="B146" s="4"/>
      <c r="C146" s="4"/>
      <c r="D146" s="4"/>
      <c r="E146" s="4"/>
      <c r="F146" s="4"/>
      <c r="G146" s="4"/>
      <c r="H146" s="72"/>
      <c r="I146" s="4"/>
      <c r="J146" s="4"/>
      <c r="K146" s="4"/>
      <c r="L146" s="31"/>
      <c r="M146" s="4"/>
      <c r="N146" s="4"/>
    </row>
    <row r="147" spans="1:14" ht="18">
      <c r="A147" s="5"/>
      <c r="B147" s="4"/>
      <c r="C147" s="4"/>
      <c r="D147" s="4"/>
      <c r="E147" s="4"/>
      <c r="F147" s="4"/>
      <c r="G147" s="4"/>
      <c r="H147" s="72"/>
      <c r="I147" s="4"/>
      <c r="J147" s="4"/>
      <c r="K147" s="4"/>
      <c r="L147" s="31"/>
      <c r="M147" s="4"/>
      <c r="N147" s="4"/>
    </row>
    <row r="148" spans="1:14" ht="18">
      <c r="A148" s="5"/>
      <c r="B148" s="4"/>
      <c r="C148" s="4"/>
      <c r="D148" s="4"/>
      <c r="E148" s="4"/>
      <c r="F148" s="4"/>
      <c r="G148" s="4"/>
      <c r="H148" s="72"/>
      <c r="I148" s="4"/>
      <c r="J148" s="4"/>
      <c r="K148" s="4"/>
      <c r="L148" s="31"/>
      <c r="M148" s="4"/>
      <c r="N148" s="4"/>
    </row>
  </sheetData>
  <sheetProtection/>
  <mergeCells count="18">
    <mergeCell ref="A74:P74"/>
    <mergeCell ref="B9:B10"/>
    <mergeCell ref="L1:N1"/>
    <mergeCell ref="A2:N2"/>
    <mergeCell ref="A7:J7"/>
    <mergeCell ref="A5:J5"/>
    <mergeCell ref="A3:N3"/>
    <mergeCell ref="A6:B6"/>
    <mergeCell ref="A109:P109"/>
    <mergeCell ref="G9:J9"/>
    <mergeCell ref="K9:N9"/>
    <mergeCell ref="C9:F9"/>
    <mergeCell ref="A9:A10"/>
    <mergeCell ref="A87:P87"/>
    <mergeCell ref="A96:P96"/>
    <mergeCell ref="P9:P10"/>
    <mergeCell ref="A12:P12"/>
    <mergeCell ref="O9:O10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 Борисович Варфоломеев</cp:lastModifiedBy>
  <cp:lastPrinted>2019-10-26T15:13:21Z</cp:lastPrinted>
  <dcterms:created xsi:type="dcterms:W3CDTF">2015-10-13T10:16:05Z</dcterms:created>
  <dcterms:modified xsi:type="dcterms:W3CDTF">2020-11-30T13:48:54Z</dcterms:modified>
  <cp:category/>
  <cp:version/>
  <cp:contentType/>
  <cp:contentStatus/>
</cp:coreProperties>
</file>