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1350" windowWidth="24915" windowHeight="10995"/>
  </bookViews>
  <sheets>
    <sheet name="Лист1" sheetId="1" r:id="rId1"/>
    <sheet name="Лист2" sheetId="2" r:id="rId2"/>
    <sheet name="Лист3" sheetId="3" r:id="rId3"/>
  </sheets>
  <definedNames>
    <definedName name="_xlnm._FilterDatabase" localSheetId="0" hidden="1">Лист1!$A$11:$S$128</definedName>
    <definedName name="_xlnm.Print_Titles" localSheetId="0">Лист1!$11:$11</definedName>
  </definedNames>
  <calcPr calcId="145621" fullPrecision="0"/>
</workbook>
</file>

<file path=xl/calcChain.xml><?xml version="1.0" encoding="utf-8"?>
<calcChain xmlns="http://schemas.openxmlformats.org/spreadsheetml/2006/main">
  <c r="J102" i="1" l="1"/>
  <c r="J126" i="1" s="1"/>
  <c r="N89" i="1"/>
  <c r="N102" i="1" s="1"/>
  <c r="N126" i="1" s="1"/>
  <c r="J89" i="1"/>
  <c r="F89" i="1"/>
  <c r="F102" i="1"/>
  <c r="F126" i="1" s="1"/>
  <c r="L90" i="1"/>
  <c r="L91" i="1"/>
  <c r="L83" i="1" l="1"/>
  <c r="L82" i="1"/>
  <c r="L98" i="1"/>
  <c r="L94" i="1" l="1"/>
  <c r="H89" i="1" l="1"/>
  <c r="G89" i="1"/>
  <c r="D89" i="1"/>
  <c r="L53" i="1" l="1"/>
  <c r="D27" i="1"/>
  <c r="D119" i="1" l="1"/>
  <c r="L63" i="1"/>
  <c r="L62" i="1"/>
  <c r="L61" i="1"/>
  <c r="L60" i="1"/>
  <c r="L59" i="1"/>
  <c r="L58" i="1"/>
  <c r="L57" i="1"/>
  <c r="L56" i="1"/>
  <c r="L55" i="1"/>
  <c r="L54" i="1"/>
  <c r="L52" i="1"/>
  <c r="L51" i="1"/>
  <c r="L50" i="1"/>
  <c r="L49" i="1"/>
  <c r="L48" i="1"/>
  <c r="L47" i="1"/>
  <c r="L46" i="1"/>
  <c r="L45" i="1"/>
  <c r="L44" i="1"/>
  <c r="L43" i="1"/>
  <c r="L42" i="1"/>
  <c r="L41" i="1"/>
  <c r="L40" i="1"/>
  <c r="L39" i="1"/>
  <c r="L38" i="1"/>
  <c r="L37" i="1"/>
  <c r="L36" i="1"/>
  <c r="L35" i="1"/>
  <c r="L34" i="1"/>
  <c r="L33" i="1"/>
  <c r="L32" i="1"/>
  <c r="L31" i="1"/>
  <c r="L30" i="1"/>
  <c r="L29" i="1"/>
  <c r="L28" i="1"/>
  <c r="L26" i="1"/>
  <c r="D20" i="1"/>
  <c r="H20" i="1"/>
  <c r="L95" i="1" l="1"/>
  <c r="L71" i="1" l="1"/>
  <c r="L92" i="1" l="1"/>
  <c r="L80" i="1" l="1"/>
  <c r="H27" i="1" l="1"/>
  <c r="H17" i="1" l="1"/>
  <c r="L76" i="1" l="1"/>
  <c r="L75" i="1"/>
  <c r="L87" i="1"/>
  <c r="L113" i="1"/>
  <c r="L112" i="1"/>
  <c r="L111" i="1"/>
  <c r="L110" i="1"/>
  <c r="L108" i="1"/>
  <c r="L70" i="1"/>
  <c r="L69" i="1"/>
  <c r="L68" i="1"/>
  <c r="L67" i="1"/>
  <c r="L66" i="1"/>
  <c r="L65" i="1"/>
  <c r="L25" i="1"/>
  <c r="L24" i="1"/>
  <c r="L23" i="1"/>
  <c r="L22" i="1"/>
  <c r="L21" i="1"/>
  <c r="L19" i="1"/>
  <c r="L18" i="1"/>
  <c r="L15" i="1"/>
  <c r="L85" i="1"/>
  <c r="L124" i="1"/>
  <c r="L123" i="1"/>
  <c r="L122" i="1"/>
  <c r="L121" i="1"/>
  <c r="L120" i="1"/>
  <c r="L118" i="1"/>
  <c r="L117" i="1"/>
  <c r="L116" i="1"/>
  <c r="L101" i="1"/>
  <c r="L100" i="1"/>
  <c r="K96" i="1"/>
  <c r="K89" i="1" s="1"/>
  <c r="L93" i="1"/>
  <c r="L97" i="1"/>
  <c r="L96" i="1"/>
  <c r="L106" i="1"/>
  <c r="L89" i="1" l="1"/>
  <c r="L20" i="1"/>
  <c r="L27" i="1"/>
  <c r="L119" i="1"/>
  <c r="H119" i="1"/>
  <c r="L115" i="1"/>
  <c r="H115" i="1"/>
  <c r="L109" i="1"/>
  <c r="H109" i="1"/>
  <c r="L107" i="1"/>
  <c r="H107" i="1"/>
  <c r="L105" i="1"/>
  <c r="K105" i="1"/>
  <c r="H105" i="1"/>
  <c r="G105" i="1"/>
  <c r="L99" i="1"/>
  <c r="H99" i="1"/>
  <c r="L86" i="1"/>
  <c r="H86" i="1"/>
  <c r="L84" i="1"/>
  <c r="H84" i="1"/>
  <c r="L81" i="1"/>
  <c r="H81" i="1"/>
  <c r="L79" i="1"/>
  <c r="H79" i="1"/>
  <c r="L77" i="1"/>
  <c r="K77" i="1"/>
  <c r="K102" i="1" s="1"/>
  <c r="H77" i="1"/>
  <c r="G77" i="1"/>
  <c r="G102" i="1" s="1"/>
  <c r="L74" i="1"/>
  <c r="H74" i="1"/>
  <c r="L72" i="1"/>
  <c r="H72" i="1"/>
  <c r="L64" i="1"/>
  <c r="H64" i="1"/>
  <c r="L17" i="1"/>
  <c r="L14" i="1"/>
  <c r="H14" i="1"/>
  <c r="D14" i="1"/>
  <c r="C105" i="1"/>
  <c r="H16" i="1" l="1"/>
  <c r="H102" i="1" s="1"/>
  <c r="L16" i="1"/>
  <c r="L102" i="1" s="1"/>
  <c r="C89" i="1"/>
  <c r="C77" i="1"/>
  <c r="C102" i="1" l="1"/>
  <c r="L125" i="1"/>
  <c r="L126" i="1" s="1"/>
  <c r="K125" i="1"/>
  <c r="K126" i="1" s="1"/>
  <c r="H125" i="1"/>
  <c r="G125" i="1"/>
  <c r="G126" i="1" s="1"/>
  <c r="C125" i="1"/>
  <c r="D115" i="1"/>
  <c r="D109" i="1"/>
  <c r="D107" i="1"/>
  <c r="D105" i="1"/>
  <c r="D99" i="1"/>
  <c r="D86" i="1"/>
  <c r="D84" i="1"/>
  <c r="D81" i="1"/>
  <c r="D79" i="1"/>
  <c r="D77" i="1"/>
  <c r="D74" i="1"/>
  <c r="D72" i="1"/>
  <c r="D64" i="1"/>
  <c r="D17" i="1"/>
  <c r="D125" i="1" l="1"/>
  <c r="C126" i="1"/>
  <c r="H126" i="1"/>
  <c r="D16" i="1"/>
  <c r="D102" i="1" l="1"/>
  <c r="D126" i="1" s="1"/>
</calcChain>
</file>

<file path=xl/sharedStrings.xml><?xml version="1.0" encoding="utf-8"?>
<sst xmlns="http://schemas.openxmlformats.org/spreadsheetml/2006/main" count="394" uniqueCount="265">
  <si>
    <t>№</t>
  </si>
  <si>
    <t>1.1.1</t>
  </si>
  <si>
    <t>1.3.1</t>
  </si>
  <si>
    <t>Приобретение программно-аппаратных средств, необходимых для обеспечения соответствия требованиям безопасности информации объектов информатизации Ленинградской области</t>
  </si>
  <si>
    <t>Обеспечение соответствия требованиям безопасности объектов информатизации Ленинградской области</t>
  </si>
  <si>
    <t>Обеспечение функционирования систем (средств) защиты информации</t>
  </si>
  <si>
    <t>Реинжиниринг процессов государственного управления</t>
  </si>
  <si>
    <t>Разработка, развитие и сопровождение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 хранению, переработке и реализации лома черных металлов, цветных металлов в Ленинградской области</t>
  </si>
  <si>
    <t>Цифровая платформа "Госуслуги" (сопровождение)</t>
  </si>
  <si>
    <t>Цифровая платформа "Госуслуги" (развитие)</t>
  </si>
  <si>
    <t>Федеральный проект "Цифровое государственное управление"</t>
  </si>
  <si>
    <t>Приоритетный проект "Поквартирная карта Ленинградской области"</t>
  </si>
  <si>
    <t>Многоуровневая автоматизированная интеграционная система ЗАГС</t>
  </si>
  <si>
    <t xml:space="preserve">Информационная система "Управление бюджетным процессом Ленинградской области" </t>
  </si>
  <si>
    <t>Государственная информационная система "Современное образование Ленинградской области"</t>
  </si>
  <si>
    <t>Информационная система управления активами топливно-энергетического комплекса Ленинградской области</t>
  </si>
  <si>
    <t>Информационно-аналитическая система "Ситуационный центр Губернатора Ленинградской области"</t>
  </si>
  <si>
    <t>2.1.1.</t>
  </si>
  <si>
    <t>Содействие в подготовке высококвалифицированных кадров для цифровой экономики</t>
  </si>
  <si>
    <t>Содействие в создании условий для развития и внедрения цифровых технологий в приоритетных отраслях экономики, социальной сферы, системе органов государственной власти и местного самоуправления Ленинградской области</t>
  </si>
  <si>
    <t>1.1</t>
  </si>
  <si>
    <t>Проведение мониторинга качества и доступности предоставления государственных и муниципальных услуг</t>
  </si>
  <si>
    <t>Реализация мероприятий в рамках приоритетного проекта "Поквартирная карта Ленинградской области"</t>
  </si>
  <si>
    <t xml:space="preserve">Автоматизированная информационная система управления имуществом Ленинградской области </t>
  </si>
  <si>
    <t xml:space="preserve">Региональная информационная система "Планирование и мониторинг мероприятий, проводимых в отношении объектов капитальных вложений в Ленинградской области, реализуемых за счет бюджетных средств" </t>
  </si>
  <si>
    <t xml:space="preserve">Информационная система "Прием конкурсных заявок от субъектов малого предпринимательства на предоставление субсидий" </t>
  </si>
  <si>
    <t xml:space="preserve">Сведения о достигнутых результатах </t>
  </si>
  <si>
    <t>Оценка выполнения</t>
  </si>
  <si>
    <t>Федеральный бюджет</t>
  </si>
  <si>
    <t>Областной бюджет</t>
  </si>
  <si>
    <t>Местные бюджеты</t>
  </si>
  <si>
    <t>Прочие источники</t>
  </si>
  <si>
    <t xml:space="preserve">Отчет </t>
  </si>
  <si>
    <t>Наименование государственной программы: Цифровое развитие Ленинградской области</t>
  </si>
  <si>
    <t>Ответственный исполнитель: Комитет цифрового развития Ленинградской области</t>
  </si>
  <si>
    <t>Итого по подпрограмме 1</t>
  </si>
  <si>
    <t>Итого по подпрограмме 2</t>
  </si>
  <si>
    <t>Государственная информационная система жилищного надзора и контроля Ленинградской области</t>
  </si>
  <si>
    <t>Государственная информационная система "Региональный кадастр отходов Ленинградской области"</t>
  </si>
  <si>
    <t>Информационно-аналитическая система управления развитием агропромышленного и рыбохозяйственного комплекса Ленинградской области</t>
  </si>
  <si>
    <t>Региональная государственная информационная система жилищно-коммунального хозяйства Ленинградской области</t>
  </si>
  <si>
    <t>Возмещение затрат фондодержателя, обеспечивающего ведение геоинформационной системы "Фонд пространственных данных Ленинградской области"</t>
  </si>
  <si>
    <t>Геоинформационная система "Фонд пространственных данных Ленинградской области"</t>
  </si>
  <si>
    <t>Развитие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</si>
  <si>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Обеспечение функционирования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</si>
  <si>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 xml:space="preserve">о реализации государственной программы Ленинградской области </t>
  </si>
  <si>
    <t>Объем финансового обеспечения государственной программы в 2022 году (тыс. рублей)</t>
  </si>
  <si>
    <t>Наименование структурного элемента государственной программы</t>
  </si>
  <si>
    <t>Подпрограмма 1. «Цифровая трансформация ключевых отраслей экономики в Ленинградской области»</t>
  </si>
  <si>
    <t>Проектная часть</t>
  </si>
  <si>
    <t>Реализация мероприятий, направленных на увеличение доли массовых социально значимых услуг в электронном виде, а так же на доступность видов сведений, необходимых для оказания массовых социально значимых услуг в электронном виде</t>
  </si>
  <si>
    <t>1.2.</t>
  </si>
  <si>
    <t>Мероприятия, направленные на достижение цели федерального проекта "Цифровое государственное управление"</t>
  </si>
  <si>
    <t>1.2.1.</t>
  </si>
  <si>
    <t>Развитие информационных систем и программных платформ, обеспечивающих предоставление государственных услуг в электронном виде</t>
  </si>
  <si>
    <t>1.2.1.1.</t>
  </si>
  <si>
    <t>1.2.1.2.</t>
  </si>
  <si>
    <t>1.2.2.</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</si>
  <si>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</si>
  <si>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1.2.2.1.</t>
  </si>
  <si>
    <t>1.2.2.2.</t>
  </si>
  <si>
    <t>1.2.2.3.</t>
  </si>
  <si>
    <t>Информационная система управления общественными финансами "Открытый бюджет" Ленинградской области</t>
  </si>
  <si>
    <t>1.2.2.4.</t>
  </si>
  <si>
    <t>1.2.3.</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</si>
  <si>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</si>
  <si>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1.2.3.1.</t>
  </si>
  <si>
    <t>Система электронного документооборота Ленинградской области</t>
  </si>
  <si>
    <t>1.2.3.2.</t>
  </si>
  <si>
    <t>1.2.3.4.</t>
  </si>
  <si>
    <t>Региональная государственная информационная система "Система автоматизации функций тарифного регулирования Ленинградской области"</t>
  </si>
  <si>
    <t>1.2.3.5.</t>
  </si>
  <si>
    <t>1.2.3.6.</t>
  </si>
  <si>
    <t xml:space="preserve">ГИС ЛО "Обеспечение деятельности Межведомственной рабочей группы по рассмотрению вопросов, связанных с приведением в соответствие сведений Единого государственного реестра недвижимости и государственного лесного реестра на территории ЛО" </t>
  </si>
  <si>
    <t>1.2.3.7.</t>
  </si>
  <si>
    <t>1.2.3.8.</t>
  </si>
  <si>
    <t>Автоматизированная информационная система "Подготовка планов информатизации Ленинградской области"</t>
  </si>
  <si>
    <t>1.2.3.9.</t>
  </si>
  <si>
    <t>1.2.3.10.</t>
  </si>
  <si>
    <t>1.2.3.11.</t>
  </si>
  <si>
    <t xml:space="preserve">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t>
  </si>
  <si>
    <t>1.2.3.12.</t>
  </si>
  <si>
    <t>1.2.3.13.</t>
  </si>
  <si>
    <t xml:space="preserve">Автоматизированная информационная система сбора оперативных данных Ленинградской области </t>
  </si>
  <si>
    <t>1.2.3.14.</t>
  </si>
  <si>
    <t>1.2.3.15.</t>
  </si>
  <si>
    <t>1.2.3.16.</t>
  </si>
  <si>
    <t>1.2.3.17.</t>
  </si>
  <si>
    <t>Экологическая информационная система Ленинградской области</t>
  </si>
  <si>
    <t>1.2.3.18.</t>
  </si>
  <si>
    <t>1.2.3.20.</t>
  </si>
  <si>
    <t>Региональная информационная система "Архивы Ленинградской области</t>
  </si>
  <si>
    <t>1.2.3.21.</t>
  </si>
  <si>
    <t>Автоматизированная информационная система ведения регионального государственного строительного надзора Ленинградской области</t>
  </si>
  <si>
    <t>1.2.3.22.</t>
  </si>
  <si>
    <t xml:space="preserve">Региональная государственная информационная система "Гостехнадзор Эксперт" </t>
  </si>
  <si>
    <t>1.2.3.23.</t>
  </si>
  <si>
    <t>1.2.4.</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</si>
  <si>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</si>
  <si>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1.2.4.1.</t>
  </si>
  <si>
    <t>Информационная система управления реестром полномочий органов исполнительной власти Ленинградской области</t>
  </si>
  <si>
    <t>1.2.4.2.</t>
  </si>
  <si>
    <t xml:space="preserve">Государственная информационная система в области гражданской службы Ленинградской области "Информационная система управления государственными и муниципальными служащими в Ленинградской области" </t>
  </si>
  <si>
    <t>1.2.4.3.</t>
  </si>
  <si>
    <t>Автоматизированный комплекс оценки профессиональной пригодности кандидатов на замещение вакантных должностей государственной гражданской службы в органах исполнительной власти и аппаратах мировых судей ЛО (АК"Конкурс-кадры")</t>
  </si>
  <si>
    <t>1.2.4.4.</t>
  </si>
  <si>
    <t>Автоматизированная информационная система анализа информации в целях предотвращения конфликта интересов</t>
  </si>
  <si>
    <t>1.2.5.</t>
  </si>
  <si>
    <t>1.3.</t>
  </si>
  <si>
    <t xml:space="preserve">Федеральный проект "Кадры для цифровой экономики" </t>
  </si>
  <si>
    <t>1.4.</t>
  </si>
  <si>
    <t xml:space="preserve">Федеральный проект "Цифровые технологии" </t>
  </si>
  <si>
    <t>1.4.1.</t>
  </si>
  <si>
    <t>1.4.2.</t>
  </si>
  <si>
    <t>Содействие в создании "сквозных" цифровых технологий преимущественно на основе отечественных разработок</t>
  </si>
  <si>
    <t>1.5.</t>
  </si>
  <si>
    <t>Федеральный проект "Развитие цифровых и информационных проектов на территории субъектов Российской Федерации"</t>
  </si>
  <si>
    <t>1.5.1.</t>
  </si>
  <si>
    <t>Модернизация ведомственных информационных систем с целью оказания массовых социально-значимых услуг (сервисов) в электронном виде с применением машиночитаемых цифровых административных регламентов</t>
  </si>
  <si>
    <t>1.6.</t>
  </si>
  <si>
    <t>1.6.1.</t>
  </si>
  <si>
    <t>1.7.</t>
  </si>
  <si>
    <t>1.7.1.</t>
  </si>
  <si>
    <t>1.8.</t>
  </si>
  <si>
    <t>Приоритетный проект "Внедрение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t>
  </si>
  <si>
    <t>1.8.1.</t>
  </si>
  <si>
    <t>Государственная информационная система обеспечения градостроительной деятельности</t>
  </si>
  <si>
    <t>1.9.</t>
  </si>
  <si>
    <t>Приоритетный проект "Создание цифровой картографической основы Ленинградской области с высоким пространственным разрешением"</t>
  </si>
  <si>
    <t>1.9.1.</t>
  </si>
  <si>
    <t>Создание цифровой картографической основы Ленинградской области с высоким пространственным разрешением</t>
  </si>
  <si>
    <t>1.10.</t>
  </si>
  <si>
    <t>Приоритетный проект "Технологическая централизация учета"</t>
  </si>
  <si>
    <t>1.10.1.</t>
  </si>
  <si>
    <t>Создание и развитие подсистем информационной системы "Управление бюджетным процессом Ленинградской области", обеспечивающих ведение бюджетного (бухгалтерского) учета</t>
  </si>
  <si>
    <t>Процессная часть</t>
  </si>
  <si>
    <t>1.11.</t>
  </si>
  <si>
    <t>Комплекс процессных мероприятий "Повышение качества и оптимизация предоставления государственных и муниципальных услуг, процессов государственного управления"</t>
  </si>
  <si>
    <t xml:space="preserve">Координация мероприятий по повышению уровня знаний по процессному управлению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</si>
  <si>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</si>
  <si>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Обеспечение деятельности ГБУ ЛО "МФЦ"</t>
  </si>
  <si>
    <t>Мероприятия по сохранению и развитию материально-технической базы государственных учреждений</t>
  </si>
  <si>
    <t>Комплекс процессных мероприятий "Повышение эффективности деятельности государственных учреждений Ленинградской области"</t>
  </si>
  <si>
    <t>1.12.1.</t>
  </si>
  <si>
    <t>Обеспечение деятельности ГКУ ЛО "ОЭП"</t>
  </si>
  <si>
    <t>1.12.2.</t>
  </si>
  <si>
    <t>Обеспечение деятельности государственного бюджетного учреждения Ленинградской области «Фонд имущества Ленинградской области»</t>
  </si>
  <si>
    <t>2</t>
  </si>
  <si>
    <t>Подпрограмма 2 "Развитие информационной инфраструктуры Ленинградской области и обеспечение ее информационной безопасности"</t>
  </si>
  <si>
    <t>2.1.</t>
  </si>
  <si>
    <t>Федеральный проект "Информационная инфраструктура"</t>
  </si>
  <si>
    <t>Содействие при подключении к сети "Интернет" социально-значимых объектов (объектов образования, здравоохранения), органов исполнительной власти, местного самоуправления Ленинградской области</t>
  </si>
  <si>
    <t>2.2.</t>
  </si>
  <si>
    <t xml:space="preserve">Федеральный проект "Информационная безопасность" </t>
  </si>
  <si>
    <t>2.2.1.</t>
  </si>
  <si>
    <t>Обеспечение информационной безопасности государственных информационных систем и объектов критической информационной инфраструктуры</t>
  </si>
  <si>
    <t>2.3.</t>
  </si>
  <si>
    <t>Мероприятия, направленные на достижение цели федерального проекта "Информационная безопасность"</t>
  </si>
  <si>
    <t>2.3.1.</t>
  </si>
  <si>
    <t>Проведение ремонтно-строительных работ в помещениях, предусмотренных для установки оборудования сети специальной связи Ленинградской области</t>
  </si>
  <si>
    <t>2.3.2.</t>
  </si>
  <si>
    <t>Проведение объектовых обследований помещений на соответствие специальным требованиям перед установкой оборудования сети специальной связи Ленинградской области</t>
  </si>
  <si>
    <t>2.3.3.</t>
  </si>
  <si>
    <t>Приобретение и монтаж оборудования сети специальной связи Ленинградской области</t>
  </si>
  <si>
    <t>2.3.4.</t>
  </si>
  <si>
    <t>Проведение  работ по аттестации и вводу в эксплуатацию сети специальной связи Ленинградской области</t>
  </si>
  <si>
    <t>2.4.</t>
  </si>
  <si>
    <t>Комплекс процессных мероприятий "Обеспечение безопасности государственных информационных систем и инфраструктуры электронного правительства Ленинградской области"</t>
  </si>
  <si>
    <t>2.4.1.</t>
  </si>
  <si>
    <t>2.4.2.</t>
  </si>
  <si>
    <t>2.4.3.</t>
  </si>
  <si>
    <t>2.5.</t>
  </si>
  <si>
    <t>Комплекс процессных мероприятий "Развитие и обеспечение функционирования инфраструктуры связи и технологической инфраструктуры электронного правительства Ленинградской области"</t>
  </si>
  <si>
    <t>2.5.1.</t>
  </si>
  <si>
    <t>Организация доступа к единой сети передачи данных Ленинградской области и услугам связи для нужд Ленинградской области</t>
  </si>
  <si>
    <t>2.5.2.</t>
  </si>
  <si>
    <t>2.5.3.</t>
  </si>
  <si>
    <t>2.5.4.</t>
  </si>
  <si>
    <t>Развитие и обеспечение функционирования технологической инфраструктуры органов исполнительной власти Ленинградской области</t>
  </si>
  <si>
    <t>2.5.5.</t>
  </si>
  <si>
    <t>Сопровождение информационно-справочной системы управления процессами сервисного обслуживания</t>
  </si>
  <si>
    <t>Всего по государственной программе</t>
  </si>
  <si>
    <t>Х</t>
  </si>
  <si>
    <t>X</t>
  </si>
  <si>
    <t>Обеспечено бесперебойное функционирование</t>
  </si>
  <si>
    <t>Обеспечено бесперебойное функционирование системы</t>
  </si>
  <si>
    <t>Обеспечено бесперебойное функционирование системы и подсистем</t>
  </si>
  <si>
    <t>Обеспечено бесперебойное функционирование системы.</t>
  </si>
  <si>
    <t>Система выведена из эксплуатации</t>
  </si>
  <si>
    <t>Оказание информационной поддержки органов власти Ленинградской области и органов местного самоуправления при оказании государственных и муниципальных услуг в электронном виде</t>
  </si>
  <si>
    <t>Обеспечено функционирование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</si>
  <si>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1.2.3.24.</t>
  </si>
  <si>
    <t>Развитие информационно-справочной системы управления имуществом и процессами сервисного обслуживания</t>
  </si>
  <si>
    <t>Организация и проведение X Всероссийского форума региональной информатизации "ПРОФ-IT"</t>
  </si>
  <si>
    <t>Региональный сегмент единой государственной информационной системы здравоохранения (сопровождение)</t>
  </si>
  <si>
    <t>1.2.3.25.</t>
  </si>
  <si>
    <t>Проведена экспертно-аналитическая оценка документов, связанных с реализации государственной программы Ленинградской области «Цифровое развитие Ленинградской области».</t>
  </si>
  <si>
    <t>Организация и проведение мероприятий в сфере информационных технологий, в том числе направленных на взаимодействие участников реализации Стратегии в области цифровой трансформации отраслей экономики, социальной сферы и государственного управления</t>
  </si>
  <si>
    <t xml:space="preserve">Областным законом Ленинградской области от 21.12.2021 № 148-оз «Об областном бюджете Ленинградской области на 2022 год и на плановый период 2023 и 2024 годов» финансирование мероприятия не предусмотрено. </t>
  </si>
  <si>
    <t>Обеспечено ведение геоинформационной системы "Фонд пространственных данных Ленинградской области"</t>
  </si>
  <si>
    <t>В сводную бюджетную роспись областного бюджета Ленинградской области на 2022 год распоряжением Правительства Ленинградской области от 23.08.2022 № 584-р были  внесены  изменения, согласно которым финансирование  мероприятия по проведению мониторинга качества и доступности предоставления государственных и муниципальных услуг в Ленинградской области исключено. Дальнейшее исполнение мероприятия не планируется.</t>
  </si>
  <si>
    <t>Отчетный период: январь-декабрь 2022 года</t>
  </si>
  <si>
    <t>В соответствии с поручением Губернатора Ленинградской области, средства, заложенные в бюджет на осуществление внедрения процессного управления в Администрации Ленинградской области, были перераспределены на антикризисные мероприятия. Финансирование мероприятий  по внедрению процессного управления в Администрации Ленинградской области в 2022 году не реализуется.</t>
  </si>
  <si>
    <t>1.10.2.</t>
  </si>
  <si>
    <t>1.10.3.</t>
  </si>
  <si>
    <t>1.10.4.</t>
  </si>
  <si>
    <t>1.10.5.</t>
  </si>
  <si>
    <t>1.10.6.</t>
  </si>
  <si>
    <t>1.10.7.</t>
  </si>
  <si>
    <t>1.10.8.</t>
  </si>
  <si>
    <t>1.10.9.</t>
  </si>
  <si>
    <t>Содействие в проведении ремонта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</si>
  <si>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Обеспечено осуществление автоматизированного ведения бюджетного (бухгалтерского) учета и составления бюджетной (бухгалтерской) отчетности органов исполнительной власти в подсистеме бюджетного учета учреждений,  государственных учреждений в подсистеме бюджетного учета учреждений и подсистеме оплаты труда информационной системы "Управление бюджетным процессом Ленинградской области" на единой централизованной информационной платформе на базе облачных технологий автоматизации. Заседанием организационного штаба от 4 октября 2022 года принято решение о закрытии приоритетного проекта (Протокол № 30)</t>
  </si>
  <si>
    <t>Мероприятие выполнено</t>
  </si>
  <si>
    <t>В период с 03.10.2022 по 04.10.2022 г проведен X Всероссийский форум региональной информатизации «ПРОФ-IT»</t>
  </si>
  <si>
    <t xml:space="preserve">Обеспечено размещение информационно-разъяснительных материалов на единых платежных документах (квитанции ЖКХ), общим объемом 2,1 млн экземпляров и на сайте в информационно-телекоммуникационной сети «Интернет» </t>
  </si>
  <si>
    <t>Зачислены и закончили обучение 78 человек. Проведено 4 информационные кампании , популяризирующие цифровые компетенции среди жителей Ленинградской области</t>
  </si>
  <si>
    <t>Доля социально-значимых объектов, имеющих широкополосный доступ к информационно-телекоммуникационной сети "Интернет" составляет - 100 %</t>
  </si>
  <si>
    <t>Доля органов государственной и муниципальной власти, государственных и муниципальных учреждений Ленинградской области, обеспеченных проводным защищённым доступом к ресурсам единой сети передачи данных Ленинградской области составляет 17 %</t>
  </si>
  <si>
    <t>Обеспечена деятельности государственного бюджетного учреждения Ленинградской области «Фонд имущества Ленинградской области», в том числе выполнены работы по сопровождению автоматизированной информационной системы "Государственный заказ Ленинградской области"</t>
  </si>
  <si>
    <t>Обеспечено развитие и модернизация дашбордов, в части интеграция с поставщиками, приведение единого стандарта интерфейсов пользователей.</t>
  </si>
  <si>
    <t>Обеспечено функционирование технологической инфраструктуры органов исполнительной власти Ленинградской области</t>
  </si>
  <si>
    <t>Обеспечено сопровождение информационно-справочной системы управления процессами сервисного обслуживания</t>
  </si>
  <si>
    <t>Обеспечено развитие информационно-справочной системы управления имуществом и процессами сервисного обслуживания</t>
  </si>
  <si>
    <t>Выведено на ЕПГУ 90 МСЗУ из 90 (100%)</t>
  </si>
  <si>
    <t>Опубликовано 32 пресс-релиза, доведена информация о проведении информационных совещаний по мерам поддержки</t>
  </si>
  <si>
    <t>Оказана информационная поддержка компаний, внедряющих отечественное программное обеспечение</t>
  </si>
  <si>
    <t>Мероприятие не выполнено</t>
  </si>
  <si>
    <t>Обеспечено развитие модуля "Электронный архив"</t>
  </si>
  <si>
    <t>Обеспечено развитие модулей "Интеграция", "Обработка заявлений". Доработана функция автоматического оповещения о событии</t>
  </si>
  <si>
    <t>Доработаны подсистемы "кадастр отходов", "моделирование и прогнозирование", Создана подсистема «Контроль перевозчиков строительных отходов Ленинградской области».</t>
  </si>
  <si>
    <t>Обеспечено развитие информационной системы</t>
  </si>
  <si>
    <t>При наличии положительной экспертизы о соответствии результатов выполненных работ ТЗ функциональный заказчик работы не принял</t>
  </si>
  <si>
    <t>Заключен ГК в рамках которого будет создан второй контур Подсистемы электронного наставничества.  Выполнены и приняты работы по 1 этапу контракта. Второй этап работ не принят, имеются замечания к выполненным работам. Работы перенесены на 2023 год.</t>
  </si>
  <si>
    <t>Выполнена поставка программно-аппаратных комплексов для модернизации и развития существующей защищённой сети ViPNet 6440 электронного правительства Ленинградской области.</t>
  </si>
  <si>
    <t>Оказана прямая стандартная техническая поддержка для ПО Vgate, ПО Secret Net, ПАК "Соболь", ПО Континент АП. Обеспечено предоставление услуг по по мониторингу и защите входящего трафика от внешних DoS/DDoS-атак. Обеспечено предоставление лицензионного права использования ПО MaxPatrol v.8</t>
  </si>
  <si>
    <t>Обеспечено сопровождение и обслуживание сетевой и информационной инфраструктуры единой сети передачи данных Ленинградской области.
Оказана техническая поддержка для ПО VipNet Client.
Обеспечена поставка ПО защиты информации для организации бесперебойной работы органов исполнительной власти Ленинградской области в условиях удалённого доступа.
Обеспечена техническая поддержка СЗИ, используемых для организации удаленного доступа работников ОИВ ЛО.
Приобретено программное обеспечение: СКЗИ Крипто и VipNet Client.
Обеспечен мониторинг и предотвращение компьютерных атак в отношении объектов КИИ, взаимодействие с ГосСОПКА.
Обеспечена защита информационно-телекоммуникационной инфраструктуры, государственных информационных систем и объектов КИИ от ДДОС-атак.</t>
  </si>
  <si>
    <t xml:space="preserve">Утвержден план мероприятий по обеспечению информационной безопасности государственных информационных систем Ленинградской области и объектов критической информационной инфраструктуры в 2022 году, направлен отчет о реализации мероприятий.
</t>
  </si>
  <si>
    <t xml:space="preserve">Обеспечена информационная поддержка процессов принятия управленческих решений по распоряжению недвижимым и движимым государственным и муниципальным имуществом, автоматизированы процессы функциональных действий подразделений Ленинградского областного комитета по управлению государственным имуществом и структурных подразделений органов местного самоуправления Ленинградской области по управлению муниципальным имуществом, обеспечен учет сделок с объектами государственного и муниципального имущества, а также контроля над поступлением доходов. </t>
  </si>
  <si>
    <t>Обеспечено информационное взаимодействия с ФНС в части представления сведений об открытии (о закрытии, об изменении реквизитов) лицевого счета организации, автоматизирован процесс заключения и внесения изменений в соглашения о представлении межбюджетных трансфертов из областного бюджета Ленинградской области бюджетам муниципальных образований в части оптимизации формирования электронных документов и информационного взаимодействия подсистем информационной системы «Управление бюджетным процессом Ленинградской области». Ведутся работы по централизации хранения файлов и документов, содержащихся в информационной системе «Управление бюджетным процессом Ленинградской области» в части создания электронного архива, обеспечивающего автоматизацию процессов хранения и оптимизацию файлового обмена.</t>
  </si>
  <si>
    <t>Доработан функциональный компонент «Инспекционная деятельность»,выполнено развитие функционального компонента 
«Лицензирование»,выполнено развитие подсистемы «Взаимодействие с внешними системами»</t>
  </si>
  <si>
    <t>Обеспечено развитие информационной системы в части расчета тарифов в сферах водоснабжения, водоотведения, обращения с твердыми коммунальными отходами, единого тарифа на услугу регионального оператора по обращению с твердыми коммунальными отходами; расчет ставок платы за технологическое присоединение к электрическим сетям; автоматизация процессов формирования тарифов на перевозки пассажиров автомобильным транспортом. Интеграция РГИС «Тарифы» с ГИС ТОР КНД</t>
  </si>
  <si>
    <t>Обеспечено развитие модулей: «Итоговый отчет», «Пользователи», «Журнал», «Заявки, Журнал, Группы». Создана подсистема "Автоматизация работы с организациями физической культуры и спорта". Произведено развитие подсистемы "ЕИОП" в части функции "Каталог мероприятий в сфере труда и занятости населения" Создана подсистемы “Туристические сертификаты”.</t>
  </si>
  <si>
    <t>Работы по государственному контракту выполнены не полностью. 
Осуществлено техническое проектирование. Разработано специальное ПО Системы 
Окончание выполнения работ перенесено на 2023 год.</t>
  </si>
  <si>
    <t>Функционал системы  перенесен на новую платформу. Произведена его адаптация к новым требованиям функционального заказчика</t>
  </si>
  <si>
    <t>Завершена интеграция с ГИС "Региональный кадастр отходов" в части передачи сведений о результатах контрольно-надзорной деятельности.</t>
  </si>
  <si>
    <t>Разработаны 22 услуги в цифровом виде, обеспечено тестирование,   вывод на продуктивный портал 38 услуг</t>
  </si>
  <si>
    <t>Заключен госконтракт на развитие системы заключен. Завершен первый этап работ, предполагающий подготовку и согласование технического проекта развития системы. Второй этап работ не принят, работы перенесены на 2023 год.</t>
  </si>
  <si>
    <t>Доработан процесс управления отпусками, реализовано дерево просмотра организационно-штатной структуры ОИВ, обеспечено автоматическое формирование справки с места работы для сервиса заказа справок, доработана справка формы Т-2, доработан процесс учета нестандартных графиков рабочего времени.</t>
  </si>
  <si>
    <t>Количество муниципальных районов (городских округов) Ленинградской области в которых внедрена государственная информационная система обеспечения градостроительной деятельности - 18</t>
  </si>
  <si>
    <t xml:space="preserve">Выполнены работы по  созданию слоев электронных цифровых карт территории восьми МО Ленинградской области с высоким пространственным разрешением. </t>
  </si>
  <si>
    <r>
      <t>Обеспечена бесперебойная работа системы. Р</t>
    </r>
    <r>
      <rPr>
        <sz val="11"/>
        <rFont val="Times New Roman"/>
        <family val="1"/>
        <charset val="204"/>
      </rPr>
      <t>азработан модуль для хранения электронных документов (электронных образов лицензионных дел)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 хранению, переработке и реализации лома черных металлов, цветных металлов в Ленинградской области на сумму.</t>
    </r>
  </si>
  <si>
    <t>В отчетном периоде зарегистрировано 20 721 обращений заявителей (количество принятых запросов заявителей о предоставлении сведений о поквартирном учете).</t>
  </si>
  <si>
    <t>В отчетном периоде проведен реинжиниринг 20 государственных (муниципальных) услуг Ленинградской области, подписаны дорожные карты.</t>
  </si>
  <si>
    <r>
      <t xml:space="preserve">Количество услуг по предоставлению государственных, муниципальных и иных услуг в многофункциональных центрах предоставления государственных (муниципальных) услуг - </t>
    </r>
    <r>
      <rPr>
        <sz val="10"/>
        <rFont val="Times New Roman"/>
        <family val="1"/>
        <charset val="204"/>
      </rPr>
      <t xml:space="preserve"> 4 861 274.</t>
    </r>
  </si>
  <si>
    <t>По результатам проведения отбора (в соответствии с ППЛО №  882 от 02.12.2022) АО "Почта России" перечислены средства субсидии на возмещение затрат по ремонту помещений в размере 19 189,7 тыс. рублей. 
В части прочих источников, финансирование мероприятия в размере 20 000,00 тыс. рублей подтверждено письмом АО «Почта России» от 30.11.2022 № МР78-06/19195.</t>
  </si>
  <si>
    <t>Приобретено оборудование для функционирования МФЦ, в том числе МФУ и устройства VipNet Coordinator, мебель, бытовая техника, настольные лампы.</t>
  </si>
  <si>
    <t>Фактическое финансирование государственной программы на 01.01.2023 г. (нарастающим итогом) (тыс. рублей)</t>
  </si>
  <si>
    <t>Выполнено на 01.01.2023 г. (нарастающим итогом) (тыс. рублей)</t>
  </si>
  <si>
    <t>Выполнены работы по модернизации публичного портала ФПД, функциональных возможностей по работе с картой, функций поиска, представления результатов поиска, редактирования объектов карты, представления координатного описания объектов, поиска объектов по территории, улучшения читаемости координат, разработан и внедрен фирменный стиль главной страницы публичного портала ФПД, внедрен инструмент аналитики посещаемости и использования публичного портала ФПД. Выполнены работы по доработке внутреннего и публичного портала, расширению функционала инструментов работы с картой инструментов для экспорта слоев пространственных данных, добавлены новые тематические разделы. работы по развитию системы выполнены в полном объеме.</t>
  </si>
  <si>
    <t>Обеспечена интеграция АИС «Такси» с автоматизированной системой «Цифровая платформа «Госуслуги», созданы модули «Аккредитация сервисных центров по переоборудованию», «Перечисление субсидии», «Переоформление свидетельств и карт маршрута регулярных перевозок».</t>
  </si>
  <si>
    <t>Взыскано за выполнение работ по сопровождению регионального сегмента единой государственной информационной системы здравоохранения (ЕГИСЗ) за период с мая по декабрь 2019 по исполнительному   листу ФС № 037677459 от 25.03.2022 по делу № А-56-71075/2021 в пользу АО "Ладога Телеком"</t>
  </si>
  <si>
    <t>Разработан процесс автоматизации функций Администрации по организации служебных проверок и разработан механизм формирования запросов в контролирующие органы. Выполняются работы по переносу баз данных личных дел госслужащих в целевой ЦОД (заключено дополнительное соглашение о переносе работ на 2023 год).</t>
  </si>
  <si>
    <t xml:space="preserve">Существущие центры обработки данных технологической инфраструктуры «электронного» правительства дооборудованы сиситемами хранения данных  для размещения информации в обьеме 240tb, а также дополнительными 12 серверами для хранения  резервных копий государственных информационных систем
(2 шт.- для Комитета финансов, 1- для размещения в ЦОДе) </t>
  </si>
  <si>
    <t>В целях реализации Соглашения 17.11.2022 опубликованная закупка на выполнение работ по развитию Государственной информационной системы Ленинградской области автоматизированная информационная система "Социальная защита Ленинградской области" признана несостоявшейся по причине отсутствия заявок на участие.
Учитывая длительность проведения конкурентных процедур и сроки выполнения работ, объявление повторной процедуры в 2022 году не представлялось возможным, в связи с чем, Губернатором Ленинградской области А.Ю. Дрозденко направлено в Минцифры России инициативное письмо от 13.12.2022 № 004-1688/2022 о  расторжении Соглашения. 
29 декабря 2022 года заключено Дополнительное соглашение № 071-09-2022-035/2 о расторжении Соглашения. Ассигнования федерального бюджета уменьшены, средства софинансирования перераспределены в резервный фонд Правительства ЛО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</si>
</sst>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2" x14ac:knownFonts="1">
    <font>
      <sz val="11"/>
      <color theme="1"/>
      <name val="Calibri"/>
      <family val="2"/>
      <charset val="204"/>
      <scheme val="minor"/>
    </font>
    <font>
      <sz val="10"/>
      <color rgb="FF000000"/>
      <name val="Times New Roman"/>
      <family val="1"/>
      <charset val="204"/>
    </font>
    <font>
      <sz val="10"/>
      <color theme="1"/>
      <name val="Times New Roman"/>
      <family val="1"/>
      <charset val="204"/>
    </font>
    <font>
      <b/>
      <sz val="10"/>
      <color rgb="FF000000"/>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10"/>
      <name val="Times New Roman"/>
      <family val="1"/>
      <charset val="204"/>
    </font>
    <font>
      <sz val="11"/>
      <color theme="1"/>
      <name val="Calibri"/>
      <family val="2"/>
      <charset val="204"/>
      <scheme val="minor"/>
    </font>
    <font>
      <b/>
      <sz val="11"/>
      <color theme="1"/>
      <name val="Calibri"/>
      <family val="2"/>
      <charset val="204"/>
      <scheme val="minor"/>
    </font>
    <font>
      <sz val="14"/>
      <name val="Times New Roman"/>
      <family val="1"/>
      <charset val="204"/>
    </font>
    <font>
      <sz val="12"/>
      <name val="Times New Roman"/>
      <family val="1"/>
      <charset val="204"/>
    </font>
    <font>
      <sz val="12"/>
      <color rgb="FFFF0000"/>
      <name val="Times New Roman"/>
      <family val="1"/>
      <charset val="204"/>
    </font>
    <font>
      <sz val="12"/>
      <name val="Arial Cyr"/>
      <charset val="204"/>
    </font>
    <font>
      <b/>
      <sz val="12"/>
      <color rgb="FF000000"/>
      <name val="Times New Roman"/>
      <family val="1"/>
      <charset val="204"/>
    </font>
    <font>
      <sz val="12"/>
      <color theme="1"/>
      <name val="Calibri"/>
      <family val="2"/>
      <charset val="204"/>
      <scheme val="minor"/>
    </font>
    <font>
      <sz val="11"/>
      <color rgb="FF000000"/>
      <name val="Times New Roman"/>
      <family val="1"/>
      <charset val="204"/>
    </font>
    <font>
      <sz val="8"/>
      <color theme="1"/>
      <name val="Times New Roman"/>
      <family val="1"/>
      <charset val="204"/>
    </font>
    <font>
      <sz val="10"/>
      <color rgb="FF000000"/>
      <name val="Calibri"/>
      <family val="2"/>
      <charset val="204"/>
      <scheme val="minor"/>
    </font>
    <font>
      <sz val="10"/>
      <name val="Arial"/>
      <family val="2"/>
      <charset val="204"/>
    </font>
    <font>
      <sz val="11"/>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9" fillId="0" borderId="0"/>
    <xf numFmtId="9" fontId="9" fillId="0" borderId="0" applyFont="0" applyFill="0" applyBorder="0" applyAlignment="0" applyProtection="0"/>
    <xf numFmtId="0" fontId="9" fillId="0" borderId="0"/>
    <xf numFmtId="0" fontId="19" fillId="0" borderId="0"/>
    <xf numFmtId="0" fontId="20" fillId="0" borderId="0"/>
    <xf numFmtId="0" fontId="20" fillId="0" borderId="0"/>
    <xf numFmtId="43" fontId="20" fillId="0" borderId="0" applyFont="0" applyFill="0" applyBorder="0" applyAlignment="0" applyProtection="0"/>
  </cellStyleXfs>
  <cellXfs count="144">
    <xf numFmtId="0" fontId="0" fillId="0" borderId="0" xfId="0"/>
    <xf numFmtId="49" fontId="0" fillId="0" borderId="0" xfId="0" applyNumberFormat="1"/>
    <xf numFmtId="4" fontId="0" fillId="0" borderId="0" xfId="0" applyNumberFormat="1"/>
    <xf numFmtId="0" fontId="5" fillId="0" borderId="0" xfId="0" applyFont="1" applyAlignment="1">
      <alignment wrapText="1"/>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8" fillId="0" borderId="4" xfId="0" applyNumberFormat="1"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16" xfId="0" applyFont="1" applyBorder="1" applyAlignment="1">
      <alignment horizontal="center" vertical="center"/>
    </xf>
    <xf numFmtId="0" fontId="0" fillId="0" borderId="0" xfId="0" applyFill="1"/>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0" fontId="14" fillId="0" borderId="0" xfId="0" applyFont="1"/>
    <xf numFmtId="0" fontId="14" fillId="0" borderId="0" xfId="0" applyFont="1" applyFill="1"/>
    <xf numFmtId="0" fontId="12" fillId="0" borderId="0" xfId="0" applyFont="1" applyBorder="1" applyAlignment="1"/>
    <xf numFmtId="0" fontId="13" fillId="0" borderId="0" xfId="0" applyFont="1" applyBorder="1" applyAlignment="1"/>
    <xf numFmtId="0" fontId="12" fillId="0" borderId="0" xfId="0" applyFont="1" applyBorder="1" applyAlignment="1">
      <alignment vertical="center"/>
    </xf>
    <xf numFmtId="0" fontId="0" fillId="0" borderId="1" xfId="0" applyBorder="1"/>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0" fillId="0" borderId="1" xfId="0" applyFont="1" applyBorder="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8"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164" fontId="7"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4" fontId="4" fillId="0" borderId="1" xfId="0" applyNumberFormat="1" applyFont="1" applyFill="1" applyBorder="1" applyAlignment="1">
      <alignment horizontal="center"/>
    </xf>
    <xf numFmtId="49" fontId="7" fillId="0" borderId="1" xfId="0" applyNumberFormat="1" applyFont="1" applyFill="1" applyBorder="1" applyAlignment="1" applyProtection="1">
      <alignment horizontal="left" vertical="center" wrapText="1"/>
    </xf>
    <xf numFmtId="0" fontId="10" fillId="0" borderId="0" xfId="0" applyFont="1"/>
    <xf numFmtId="0" fontId="4" fillId="0"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0" fillId="0" borderId="0" xfId="0" applyNumberFormat="1"/>
    <xf numFmtId="164" fontId="8"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0" fillId="0" borderId="0" xfId="2" applyFont="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wrapText="1"/>
    </xf>
    <xf numFmtId="49" fontId="10" fillId="0" borderId="0" xfId="0" applyNumberFormat="1" applyFont="1"/>
    <xf numFmtId="164" fontId="10" fillId="0" borderId="0" xfId="0" applyNumberFormat="1" applyFont="1"/>
    <xf numFmtId="4" fontId="10" fillId="0" borderId="0" xfId="0" applyNumberFormat="1" applyFont="1"/>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xf numFmtId="0" fontId="18"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0" fontId="0" fillId="0" borderId="0" xfId="0" applyNumberFormat="1"/>
    <xf numFmtId="0" fontId="8"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164" fontId="8" fillId="0" borderId="18"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49" fontId="1" fillId="0" borderId="3"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17" fillId="0" borderId="18" xfId="0" applyNumberFormat="1" applyFont="1" applyFill="1" applyBorder="1" applyAlignment="1">
      <alignment horizontal="center" vertical="top" wrapText="1"/>
    </xf>
    <xf numFmtId="0" fontId="0" fillId="0" borderId="17" xfId="0" applyFont="1" applyFill="1" applyBorder="1" applyAlignment="1">
      <alignment horizontal="center"/>
    </xf>
    <xf numFmtId="0" fontId="0" fillId="0" borderId="17" xfId="0" applyFont="1" applyBorder="1" applyAlignment="1"/>
    <xf numFmtId="0" fontId="0" fillId="0" borderId="19" xfId="0" applyFont="1" applyBorder="1" applyAlignment="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alignment horizontal="right" vertical="top"/>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xf>
    <xf numFmtId="0" fontId="12" fillId="0" borderId="0" xfId="0" applyFont="1" applyBorder="1" applyAlignment="1">
      <alignment horizontal="left"/>
    </xf>
    <xf numFmtId="0" fontId="0" fillId="0" borderId="0" xfId="0" applyAlignment="1"/>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1" xfId="0" applyFont="1" applyBorder="1" applyAlignment="1">
      <alignment horizontal="center" vertical="center" wrapText="1"/>
    </xf>
    <xf numFmtId="0" fontId="0" fillId="0" borderId="14" xfId="0" applyFont="1" applyBorder="1" applyAlignment="1">
      <alignment wrapText="1"/>
    </xf>
    <xf numFmtId="0" fontId="8" fillId="0" borderId="11" xfId="0" applyFont="1" applyFill="1" applyBorder="1" applyAlignment="1">
      <alignment horizontal="center" vertical="center" wrapText="1"/>
    </xf>
    <xf numFmtId="0" fontId="0" fillId="0" borderId="14" xfId="0" applyFont="1" applyFill="1" applyBorder="1" applyAlignment="1">
      <alignment wrapText="1"/>
    </xf>
    <xf numFmtId="0" fontId="8" fillId="0" borderId="9" xfId="0" applyFont="1" applyBorder="1" applyAlignment="1">
      <alignment horizontal="center" vertical="center" wrapText="1"/>
    </xf>
    <xf numFmtId="0" fontId="15" fillId="0" borderId="18" xfId="0" applyFont="1" applyFill="1" applyBorder="1" applyAlignment="1">
      <alignment horizontal="center" vertical="top" wrapText="1"/>
    </xf>
    <xf numFmtId="0" fontId="16" fillId="0" borderId="17" xfId="0" applyFont="1" applyBorder="1" applyAlignment="1">
      <alignment horizontal="center"/>
    </xf>
    <xf numFmtId="0" fontId="16" fillId="0" borderId="19" xfId="0" applyFont="1" applyBorder="1" applyAlignment="1">
      <alignment horizontal="center"/>
    </xf>
    <xf numFmtId="49" fontId="1" fillId="0" borderId="3"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0" borderId="3" xfId="0" applyFont="1" applyFill="1" applyBorder="1" applyAlignment="1">
      <alignment horizontal="left" vertical="center" wrapText="1"/>
    </xf>
    <xf numFmtId="0" fontId="0" fillId="0" borderId="2" xfId="0" applyBorder="1" applyAlignment="1">
      <alignment horizontal="left" vertical="center" wrapText="1"/>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5" fillId="0" borderId="18" xfId="0" applyFont="1" applyFill="1" applyBorder="1" applyAlignment="1">
      <alignment horizontal="center" vertical="top" wrapText="1"/>
    </xf>
  </cellXfs>
  <cellStyles count="8">
    <cellStyle name="Обычный" xfId="0" builtinId="0"/>
    <cellStyle name="Обычный 2" xfId="1"/>
    <cellStyle name="Обычный 2 2" xfId="6"/>
    <cellStyle name="Обычный 3" xfId="3"/>
    <cellStyle name="Обычный 4" xfId="5"/>
    <cellStyle name="Обычный 5" xfId="4"/>
    <cellStyle name="Процентный" xfId="2" builtinId="5"/>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tabSelected="1" zoomScale="85" zoomScaleNormal="85" workbookViewId="0">
      <pane xSplit="2" ySplit="11" topLeftCell="C78" activePane="bottomRight" state="frozenSplit"/>
      <selection pane="topRight" activeCell="C1" sqref="C1"/>
      <selection pane="bottomLeft" activeCell="A11" sqref="A11"/>
      <selection pane="bottomRight" activeCell="O78" sqref="O78"/>
    </sheetView>
  </sheetViews>
  <sheetFormatPr defaultRowHeight="15" x14ac:dyDescent="0.25"/>
  <cols>
    <col min="1" max="1" width="8.42578125" style="1" customWidth="1"/>
    <col min="2" max="2" width="45.5703125" customWidth="1"/>
    <col min="3" max="3" width="11.5703125" customWidth="1"/>
    <col min="4" max="4" width="12.5703125" customWidth="1"/>
    <col min="7" max="7" width="11.5703125" style="2" customWidth="1"/>
    <col min="8" max="8" width="12.7109375" style="2" customWidth="1"/>
    <col min="9" max="9" width="12.28515625" customWidth="1"/>
    <col min="10" max="10" width="10.85546875" customWidth="1"/>
    <col min="12" max="12" width="11.140625" customWidth="1"/>
    <col min="15" max="15" width="56.85546875" customWidth="1"/>
    <col min="16" max="16" width="9.7109375" customWidth="1"/>
  </cols>
  <sheetData>
    <row r="1" spans="1:16" x14ac:dyDescent="0.25">
      <c r="E1" s="114"/>
      <c r="F1" s="114"/>
      <c r="G1" s="114"/>
      <c r="H1" s="114"/>
    </row>
    <row r="2" spans="1:16" ht="18.75" x14ac:dyDescent="0.3">
      <c r="A2" s="119" t="s">
        <v>32</v>
      </c>
      <c r="B2" s="119"/>
      <c r="C2" s="119"/>
      <c r="D2" s="119"/>
      <c r="E2" s="119"/>
      <c r="F2" s="119"/>
      <c r="G2" s="119"/>
      <c r="H2" s="119"/>
      <c r="I2" s="119"/>
      <c r="J2" s="119"/>
      <c r="K2" s="119"/>
      <c r="L2" s="119"/>
      <c r="M2" s="119"/>
      <c r="N2" s="119"/>
      <c r="P2" s="14"/>
    </row>
    <row r="3" spans="1:16" ht="18.75" x14ac:dyDescent="0.3">
      <c r="A3" s="120" t="s">
        <v>45</v>
      </c>
      <c r="B3" s="120"/>
      <c r="C3" s="120"/>
      <c r="D3" s="120"/>
      <c r="E3" s="120"/>
      <c r="F3" s="120"/>
      <c r="G3" s="120"/>
      <c r="H3" s="120"/>
      <c r="I3" s="120"/>
      <c r="J3" s="120"/>
      <c r="K3" s="120"/>
      <c r="L3" s="120"/>
      <c r="M3" s="120"/>
      <c r="N3" s="120"/>
      <c r="P3" s="14"/>
    </row>
    <row r="4" spans="1:16" ht="15.75" x14ac:dyDescent="0.25">
      <c r="A4" s="15"/>
      <c r="B4" s="16"/>
      <c r="C4" s="16"/>
      <c r="D4" s="16"/>
      <c r="E4" s="16"/>
      <c r="F4" s="16"/>
      <c r="G4" s="16"/>
      <c r="H4" s="17"/>
      <c r="I4" s="16"/>
      <c r="J4" s="16"/>
      <c r="K4" s="16"/>
      <c r="L4" s="18"/>
      <c r="M4" s="16"/>
      <c r="N4" s="16"/>
      <c r="O4" s="19"/>
      <c r="P4" s="20"/>
    </row>
    <row r="5" spans="1:16" ht="19.5" customHeight="1" x14ac:dyDescent="0.25">
      <c r="A5" s="121" t="s">
        <v>33</v>
      </c>
      <c r="B5" s="121"/>
      <c r="C5" s="122"/>
      <c r="D5" s="122"/>
      <c r="E5" s="122"/>
      <c r="F5" s="122"/>
      <c r="G5" s="122"/>
      <c r="H5" s="122"/>
      <c r="I5" s="122"/>
      <c r="J5" s="122"/>
      <c r="K5" s="21"/>
      <c r="L5" s="22"/>
      <c r="M5" s="21"/>
      <c r="N5" s="21"/>
      <c r="O5" s="19"/>
      <c r="P5" s="20"/>
    </row>
    <row r="6" spans="1:16" ht="15.75" x14ac:dyDescent="0.25">
      <c r="A6" s="121" t="s">
        <v>201</v>
      </c>
      <c r="B6" s="121"/>
      <c r="C6" s="16"/>
      <c r="D6" s="16"/>
      <c r="E6" s="16"/>
      <c r="F6" s="16"/>
      <c r="G6" s="16"/>
      <c r="H6" s="17"/>
      <c r="I6" s="16"/>
      <c r="J6" s="16"/>
      <c r="K6" s="16"/>
      <c r="L6" s="18"/>
      <c r="M6" s="16"/>
      <c r="N6" s="16"/>
      <c r="O6" s="19"/>
      <c r="P6" s="20"/>
    </row>
    <row r="7" spans="1:16" ht="15.75" x14ac:dyDescent="0.25">
      <c r="A7" s="121" t="s">
        <v>34</v>
      </c>
      <c r="B7" s="121"/>
      <c r="C7" s="122"/>
      <c r="D7" s="122"/>
      <c r="E7" s="122"/>
      <c r="F7" s="122"/>
      <c r="G7" s="122"/>
      <c r="H7" s="122"/>
      <c r="I7" s="122"/>
      <c r="J7" s="122"/>
      <c r="K7" s="23"/>
      <c r="L7" s="22"/>
      <c r="M7" s="16"/>
      <c r="N7" s="16"/>
      <c r="O7" s="19"/>
      <c r="P7" s="20"/>
    </row>
    <row r="8" spans="1:16" x14ac:dyDescent="0.25">
      <c r="E8" s="3"/>
      <c r="F8" s="3"/>
      <c r="G8" s="3"/>
      <c r="H8" s="3"/>
    </row>
    <row r="9" spans="1:16" ht="74.25" customHeight="1" x14ac:dyDescent="0.25">
      <c r="A9" s="115" t="s">
        <v>0</v>
      </c>
      <c r="B9" s="117" t="s">
        <v>47</v>
      </c>
      <c r="C9" s="123" t="s">
        <v>46</v>
      </c>
      <c r="D9" s="124"/>
      <c r="E9" s="124"/>
      <c r="F9" s="131"/>
      <c r="G9" s="123" t="s">
        <v>257</v>
      </c>
      <c r="H9" s="124"/>
      <c r="I9" s="124"/>
      <c r="J9" s="131"/>
      <c r="K9" s="123" t="s">
        <v>258</v>
      </c>
      <c r="L9" s="124"/>
      <c r="M9" s="124"/>
      <c r="N9" s="125"/>
      <c r="O9" s="127" t="s">
        <v>26</v>
      </c>
      <c r="P9" s="129" t="s">
        <v>27</v>
      </c>
    </row>
    <row r="10" spans="1:16" ht="67.5" customHeight="1" x14ac:dyDescent="0.25">
      <c r="A10" s="116"/>
      <c r="B10" s="118"/>
      <c r="C10" s="7" t="s">
        <v>28</v>
      </c>
      <c r="D10" s="7" t="s">
        <v>29</v>
      </c>
      <c r="E10" s="7" t="s">
        <v>30</v>
      </c>
      <c r="F10" s="7" t="s">
        <v>31</v>
      </c>
      <c r="G10" s="7" t="s">
        <v>28</v>
      </c>
      <c r="H10" s="8" t="s">
        <v>29</v>
      </c>
      <c r="I10" s="7" t="s">
        <v>30</v>
      </c>
      <c r="J10" s="7" t="s">
        <v>31</v>
      </c>
      <c r="K10" s="7" t="s">
        <v>28</v>
      </c>
      <c r="L10" s="7" t="s">
        <v>29</v>
      </c>
      <c r="M10" s="7" t="s">
        <v>30</v>
      </c>
      <c r="N10" s="9" t="s">
        <v>31</v>
      </c>
      <c r="O10" s="128"/>
      <c r="P10" s="130"/>
    </row>
    <row r="11" spans="1:16" ht="24.75" customHeight="1" x14ac:dyDescent="0.25">
      <c r="A11" s="10">
        <v>1</v>
      </c>
      <c r="B11" s="11">
        <v>2</v>
      </c>
      <c r="C11" s="11">
        <v>3</v>
      </c>
      <c r="D11" s="11">
        <v>4</v>
      </c>
      <c r="E11" s="11">
        <v>5</v>
      </c>
      <c r="F11" s="11">
        <v>6</v>
      </c>
      <c r="G11" s="11">
        <v>7</v>
      </c>
      <c r="H11" s="12">
        <v>8</v>
      </c>
      <c r="I11" s="11">
        <v>9</v>
      </c>
      <c r="J11" s="11">
        <v>10</v>
      </c>
      <c r="K11" s="11">
        <v>11</v>
      </c>
      <c r="L11" s="11">
        <v>12</v>
      </c>
      <c r="M11" s="11">
        <v>13</v>
      </c>
      <c r="N11" s="13">
        <v>14</v>
      </c>
      <c r="O11" s="25">
        <v>15</v>
      </c>
      <c r="P11" s="26">
        <v>16</v>
      </c>
    </row>
    <row r="12" spans="1:16" ht="18.75" customHeight="1" x14ac:dyDescent="0.25">
      <c r="A12" s="37">
        <v>1</v>
      </c>
      <c r="B12" s="132" t="s">
        <v>48</v>
      </c>
      <c r="C12" s="133"/>
      <c r="D12" s="133"/>
      <c r="E12" s="133"/>
      <c r="F12" s="133"/>
      <c r="G12" s="133"/>
      <c r="H12" s="133"/>
      <c r="I12" s="133"/>
      <c r="J12" s="133"/>
      <c r="K12" s="133"/>
      <c r="L12" s="133"/>
      <c r="M12" s="133"/>
      <c r="N12" s="133"/>
      <c r="O12" s="134"/>
      <c r="P12" s="24"/>
    </row>
    <row r="13" spans="1:16" x14ac:dyDescent="0.25">
      <c r="A13" s="108" t="s">
        <v>49</v>
      </c>
      <c r="B13" s="109"/>
      <c r="C13" s="109"/>
      <c r="D13" s="109"/>
      <c r="E13" s="109"/>
      <c r="F13" s="109"/>
      <c r="G13" s="109"/>
      <c r="H13" s="109"/>
      <c r="I13" s="109"/>
      <c r="J13" s="109"/>
      <c r="K13" s="109"/>
      <c r="L13" s="110"/>
      <c r="M13" s="110"/>
      <c r="N13" s="110"/>
      <c r="O13" s="110"/>
      <c r="P13" s="111"/>
    </row>
    <row r="14" spans="1:16" ht="25.5" x14ac:dyDescent="0.25">
      <c r="A14" s="37" t="s">
        <v>20</v>
      </c>
      <c r="B14" s="39" t="s">
        <v>10</v>
      </c>
      <c r="C14" s="31"/>
      <c r="D14" s="5">
        <f>D15</f>
        <v>0</v>
      </c>
      <c r="E14" s="31"/>
      <c r="F14" s="31"/>
      <c r="G14" s="38"/>
      <c r="H14" s="5">
        <f>H15</f>
        <v>0</v>
      </c>
      <c r="I14" s="5"/>
      <c r="J14" s="5"/>
      <c r="K14" s="5"/>
      <c r="L14" s="5">
        <f>L15</f>
        <v>0</v>
      </c>
      <c r="M14" s="24"/>
      <c r="N14" s="24"/>
      <c r="O14" s="5" t="s">
        <v>183</v>
      </c>
      <c r="P14" s="24"/>
    </row>
    <row r="15" spans="1:16" ht="64.5" customHeight="1" x14ac:dyDescent="0.25">
      <c r="A15" s="34" t="s">
        <v>1</v>
      </c>
      <c r="B15" s="28" t="s">
        <v>50</v>
      </c>
      <c r="C15" s="32"/>
      <c r="D15" s="4">
        <v>0</v>
      </c>
      <c r="E15" s="32"/>
      <c r="F15" s="32"/>
      <c r="G15" s="4"/>
      <c r="H15" s="4">
        <v>0</v>
      </c>
      <c r="I15" s="4"/>
      <c r="J15" s="4"/>
      <c r="K15" s="4"/>
      <c r="L15" s="4">
        <f>H15</f>
        <v>0</v>
      </c>
      <c r="M15" s="24"/>
      <c r="N15" s="24"/>
      <c r="O15" s="28" t="s">
        <v>224</v>
      </c>
      <c r="P15" s="77" t="s">
        <v>213</v>
      </c>
    </row>
    <row r="16" spans="1:16" ht="38.25" x14ac:dyDescent="0.25">
      <c r="A16" s="37" t="s">
        <v>51</v>
      </c>
      <c r="B16" s="39" t="s">
        <v>52</v>
      </c>
      <c r="C16" s="31"/>
      <c r="D16" s="5">
        <f>D17+D20+D27+D64+D71</f>
        <v>724244.6</v>
      </c>
      <c r="E16" s="31"/>
      <c r="F16" s="31"/>
      <c r="G16" s="38"/>
      <c r="H16" s="5">
        <f>H17+H20+H27+H64+H71</f>
        <v>697036.5</v>
      </c>
      <c r="I16" s="5"/>
      <c r="J16" s="5"/>
      <c r="K16" s="33"/>
      <c r="L16" s="5">
        <f>L17+L20+L27+L64+L71</f>
        <v>697036.5</v>
      </c>
      <c r="M16" s="24"/>
      <c r="N16" s="24"/>
      <c r="O16" s="5" t="s">
        <v>183</v>
      </c>
      <c r="P16" s="24"/>
    </row>
    <row r="17" spans="1:16" ht="38.25" x14ac:dyDescent="0.25">
      <c r="A17" s="34" t="s">
        <v>53</v>
      </c>
      <c r="B17" s="36" t="s">
        <v>54</v>
      </c>
      <c r="C17" s="32"/>
      <c r="D17" s="4">
        <f>SUM(D18:D19)</f>
        <v>120429.3</v>
      </c>
      <c r="E17" s="32"/>
      <c r="F17" s="32"/>
      <c r="G17" s="4"/>
      <c r="H17" s="4">
        <f>SUM(H18:H19)</f>
        <v>118883.9</v>
      </c>
      <c r="I17" s="4"/>
      <c r="J17" s="4"/>
      <c r="K17" s="4"/>
      <c r="L17" s="4">
        <f>SUM(L18:L19)</f>
        <v>118883.9</v>
      </c>
      <c r="M17" s="24"/>
      <c r="N17" s="24"/>
      <c r="O17" s="4" t="s">
        <v>183</v>
      </c>
      <c r="P17" s="24"/>
    </row>
    <row r="18" spans="1:16" ht="22.5" x14ac:dyDescent="0.25">
      <c r="A18" s="34" t="s">
        <v>55</v>
      </c>
      <c r="B18" s="36" t="s">
        <v>8</v>
      </c>
      <c r="C18" s="32"/>
      <c r="D18" s="4">
        <v>29996.799999999999</v>
      </c>
      <c r="E18" s="32"/>
      <c r="F18" s="32"/>
      <c r="G18" s="4"/>
      <c r="H18" s="4">
        <v>29996.799999999999</v>
      </c>
      <c r="I18" s="4"/>
      <c r="J18" s="4"/>
      <c r="K18" s="4"/>
      <c r="L18" s="4">
        <f>H18</f>
        <v>29996.799999999999</v>
      </c>
      <c r="M18" s="24"/>
      <c r="N18" s="24"/>
      <c r="O18" s="28" t="s">
        <v>184</v>
      </c>
      <c r="P18" s="77" t="s">
        <v>213</v>
      </c>
    </row>
    <row r="19" spans="1:16" ht="25.5" x14ac:dyDescent="0.25">
      <c r="A19" s="34" t="s">
        <v>56</v>
      </c>
      <c r="B19" s="36" t="s">
        <v>9</v>
      </c>
      <c r="C19" s="32"/>
      <c r="D19" s="4">
        <v>90432.5</v>
      </c>
      <c r="E19" s="32"/>
      <c r="F19" s="32"/>
      <c r="G19" s="4"/>
      <c r="H19" s="4">
        <v>88887.1</v>
      </c>
      <c r="I19" s="4"/>
      <c r="J19" s="4"/>
      <c r="K19" s="4"/>
      <c r="L19" s="4">
        <f>H19</f>
        <v>88887.1</v>
      </c>
      <c r="M19" s="24"/>
      <c r="N19" s="24"/>
      <c r="O19" s="95" t="s">
        <v>246</v>
      </c>
      <c r="P19" s="77" t="s">
        <v>213</v>
      </c>
    </row>
    <row r="20" spans="1:16" ht="63.75" x14ac:dyDescent="0.25">
      <c r="A20" s="34" t="s">
        <v>57</v>
      </c>
      <c r="B20" s="35" t="s">
        <v>58</v>
      </c>
      <c r="C20" s="32"/>
      <c r="D20" s="4">
        <f>SUM(D21:D26)</f>
        <v>260860.6</v>
      </c>
      <c r="E20" s="32"/>
      <c r="F20" s="32"/>
      <c r="G20" s="4"/>
      <c r="H20" s="4">
        <f>SUM(H21:H26)</f>
        <v>254060.4</v>
      </c>
      <c r="I20" s="4"/>
      <c r="J20" s="4"/>
      <c r="K20" s="4"/>
      <c r="L20" s="4">
        <f>SUM(L21:L26)</f>
        <v>254060.4</v>
      </c>
      <c r="M20" s="24"/>
      <c r="N20" s="24"/>
      <c r="O20" s="4" t="s">
        <v>183</v>
      </c>
      <c r="P20" s="24"/>
    </row>
    <row r="21" spans="1:16" ht="22.5" x14ac:dyDescent="0.25">
      <c r="A21" s="106" t="s">
        <v>59</v>
      </c>
      <c r="B21" s="126" t="s">
        <v>23</v>
      </c>
      <c r="C21" s="113"/>
      <c r="D21" s="4">
        <v>19120.5</v>
      </c>
      <c r="E21" s="32"/>
      <c r="F21" s="32"/>
      <c r="G21" s="4"/>
      <c r="H21" s="4">
        <v>19120.5</v>
      </c>
      <c r="I21" s="4"/>
      <c r="J21" s="4"/>
      <c r="K21" s="4"/>
      <c r="L21" s="4">
        <f t="shared" ref="L21:L25" si="0">H21</f>
        <v>19120.5</v>
      </c>
      <c r="M21" s="24"/>
      <c r="N21" s="24"/>
      <c r="O21" s="28" t="s">
        <v>185</v>
      </c>
      <c r="P21" s="77" t="s">
        <v>213</v>
      </c>
    </row>
    <row r="22" spans="1:16" ht="127.5" x14ac:dyDescent="0.25">
      <c r="A22" s="107"/>
      <c r="B22" s="104"/>
      <c r="C22" s="107"/>
      <c r="D22" s="4">
        <v>42000</v>
      </c>
      <c r="E22" s="32"/>
      <c r="F22" s="32"/>
      <c r="G22" s="4"/>
      <c r="H22" s="4">
        <v>42000</v>
      </c>
      <c r="I22" s="4"/>
      <c r="J22" s="4"/>
      <c r="K22" s="4"/>
      <c r="L22" s="4">
        <f t="shared" si="0"/>
        <v>42000</v>
      </c>
      <c r="M22" s="24"/>
      <c r="N22" s="28"/>
      <c r="O22" s="86" t="s">
        <v>238</v>
      </c>
      <c r="P22" s="77" t="s">
        <v>213</v>
      </c>
    </row>
    <row r="23" spans="1:16" ht="25.5" x14ac:dyDescent="0.25">
      <c r="A23" s="106" t="s">
        <v>60</v>
      </c>
      <c r="B23" s="126" t="s">
        <v>13</v>
      </c>
      <c r="C23" s="113"/>
      <c r="D23" s="4">
        <v>104882.8</v>
      </c>
      <c r="E23" s="32"/>
      <c r="F23" s="32"/>
      <c r="G23" s="4"/>
      <c r="H23" s="4">
        <v>104882.7</v>
      </c>
      <c r="I23" s="4"/>
      <c r="J23" s="4"/>
      <c r="K23" s="4"/>
      <c r="L23" s="4">
        <f t="shared" si="0"/>
        <v>104882.7</v>
      </c>
      <c r="M23" s="24"/>
      <c r="N23" s="24"/>
      <c r="O23" s="28" t="s">
        <v>186</v>
      </c>
      <c r="P23" s="77" t="s">
        <v>213</v>
      </c>
    </row>
    <row r="24" spans="1:16" ht="191.25" x14ac:dyDescent="0.25">
      <c r="A24" s="107"/>
      <c r="B24" s="104"/>
      <c r="C24" s="107"/>
      <c r="D24" s="4">
        <v>83802.8</v>
      </c>
      <c r="E24" s="32"/>
      <c r="F24" s="32"/>
      <c r="G24" s="4"/>
      <c r="H24" s="4">
        <v>77002.7</v>
      </c>
      <c r="I24" s="4"/>
      <c r="J24" s="4"/>
      <c r="K24" s="4"/>
      <c r="L24" s="4">
        <f t="shared" si="0"/>
        <v>77002.7</v>
      </c>
      <c r="M24" s="24"/>
      <c r="N24" s="24"/>
      <c r="O24" s="87" t="s">
        <v>239</v>
      </c>
      <c r="P24" s="77" t="s">
        <v>213</v>
      </c>
    </row>
    <row r="25" spans="1:16" ht="25.5" customHeight="1" x14ac:dyDescent="0.25">
      <c r="A25" s="78" t="s">
        <v>61</v>
      </c>
      <c r="B25" s="81" t="s">
        <v>62</v>
      </c>
      <c r="C25" s="80"/>
      <c r="D25" s="4">
        <v>7302.6</v>
      </c>
      <c r="E25" s="32"/>
      <c r="F25" s="32"/>
      <c r="G25" s="4"/>
      <c r="H25" s="4">
        <v>7302.6</v>
      </c>
      <c r="I25" s="4"/>
      <c r="J25" s="4"/>
      <c r="K25" s="4"/>
      <c r="L25" s="4">
        <f t="shared" si="0"/>
        <v>7302.6</v>
      </c>
      <c r="M25" s="24"/>
      <c r="N25" s="24"/>
      <c r="O25" s="28" t="s">
        <v>186</v>
      </c>
      <c r="P25" s="77" t="s">
        <v>213</v>
      </c>
    </row>
    <row r="26" spans="1:16" ht="63.75" x14ac:dyDescent="0.25">
      <c r="A26" s="34" t="s">
        <v>63</v>
      </c>
      <c r="B26" s="35" t="s">
        <v>24</v>
      </c>
      <c r="C26" s="29"/>
      <c r="D26" s="4">
        <v>3751.9</v>
      </c>
      <c r="E26" s="32"/>
      <c r="F26" s="32"/>
      <c r="G26" s="4"/>
      <c r="H26" s="4">
        <v>3751.9</v>
      </c>
      <c r="I26" s="4"/>
      <c r="J26" s="4"/>
      <c r="K26" s="4"/>
      <c r="L26" s="4">
        <f>H26</f>
        <v>3751.9</v>
      </c>
      <c r="M26" s="24"/>
      <c r="N26" s="24"/>
      <c r="O26" s="28" t="s">
        <v>187</v>
      </c>
      <c r="P26" s="77" t="s">
        <v>213</v>
      </c>
    </row>
    <row r="27" spans="1:16" ht="51" x14ac:dyDescent="0.25">
      <c r="A27" s="34" t="s">
        <v>64</v>
      </c>
      <c r="B27" s="36" t="s">
        <v>65</v>
      </c>
      <c r="C27" s="32"/>
      <c r="D27" s="4">
        <f>SUM(D28:D63)-0.1</f>
        <v>307270.59999999998</v>
      </c>
      <c r="E27" s="32"/>
      <c r="F27" s="32"/>
      <c r="G27" s="4"/>
      <c r="H27" s="4">
        <f>SUM(H28:H63)</f>
        <v>299009.3</v>
      </c>
      <c r="I27" s="4"/>
      <c r="J27" s="4"/>
      <c r="K27" s="4"/>
      <c r="L27" s="4">
        <f>SUM(L28:L63)</f>
        <v>299009.3</v>
      </c>
      <c r="M27" s="24"/>
      <c r="N27" s="24"/>
      <c r="O27" s="4" t="s">
        <v>183</v>
      </c>
      <c r="P27" s="24"/>
    </row>
    <row r="28" spans="1:16" ht="22.5" x14ac:dyDescent="0.25">
      <c r="A28" s="106" t="s">
        <v>66</v>
      </c>
      <c r="B28" s="103" t="s">
        <v>67</v>
      </c>
      <c r="C28" s="113"/>
      <c r="D28" s="4">
        <v>8398</v>
      </c>
      <c r="E28" s="32"/>
      <c r="F28" s="32"/>
      <c r="G28" s="4"/>
      <c r="H28" s="4">
        <v>8398</v>
      </c>
      <c r="I28" s="4"/>
      <c r="J28" s="4"/>
      <c r="K28" s="4"/>
      <c r="L28" s="4">
        <f t="shared" ref="L28:L63" si="1">H28</f>
        <v>8398</v>
      </c>
      <c r="M28" s="24"/>
      <c r="N28" s="24"/>
      <c r="O28" s="28" t="s">
        <v>187</v>
      </c>
      <c r="P28" s="77" t="s">
        <v>213</v>
      </c>
    </row>
    <row r="29" spans="1:16" ht="22.5" x14ac:dyDescent="0.25">
      <c r="A29" s="107"/>
      <c r="B29" s="104"/>
      <c r="C29" s="107"/>
      <c r="D29" s="4">
        <v>17650</v>
      </c>
      <c r="E29" s="32"/>
      <c r="F29" s="32"/>
      <c r="G29" s="4"/>
      <c r="H29" s="4">
        <v>17650</v>
      </c>
      <c r="I29" s="4"/>
      <c r="J29" s="4"/>
      <c r="K29" s="4"/>
      <c r="L29" s="4">
        <f t="shared" si="1"/>
        <v>17650</v>
      </c>
      <c r="M29" s="24"/>
      <c r="N29" s="24"/>
      <c r="O29" s="28" t="s">
        <v>228</v>
      </c>
      <c r="P29" s="77" t="s">
        <v>213</v>
      </c>
    </row>
    <row r="30" spans="1:16" ht="22.5" x14ac:dyDescent="0.25">
      <c r="A30" s="106" t="s">
        <v>68</v>
      </c>
      <c r="B30" s="103" t="s">
        <v>37</v>
      </c>
      <c r="C30" s="113"/>
      <c r="D30" s="4">
        <v>1455.3</v>
      </c>
      <c r="E30" s="32"/>
      <c r="F30" s="32"/>
      <c r="G30" s="4"/>
      <c r="H30" s="4">
        <v>1455.3</v>
      </c>
      <c r="I30" s="4"/>
      <c r="J30" s="4"/>
      <c r="K30" s="4"/>
      <c r="L30" s="4">
        <f t="shared" si="1"/>
        <v>1455.3</v>
      </c>
      <c r="M30" s="24"/>
      <c r="N30" s="24"/>
      <c r="O30" s="28" t="s">
        <v>187</v>
      </c>
      <c r="P30" s="77" t="s">
        <v>213</v>
      </c>
    </row>
    <row r="31" spans="1:16" ht="51" x14ac:dyDescent="0.25">
      <c r="A31" s="107"/>
      <c r="B31" s="104"/>
      <c r="C31" s="107"/>
      <c r="D31" s="4">
        <v>5505</v>
      </c>
      <c r="E31" s="32"/>
      <c r="F31" s="32"/>
      <c r="G31" s="4"/>
      <c r="H31" s="4">
        <v>5505</v>
      </c>
      <c r="I31" s="4"/>
      <c r="J31" s="4"/>
      <c r="K31" s="4"/>
      <c r="L31" s="4">
        <f t="shared" si="1"/>
        <v>5505</v>
      </c>
      <c r="M31" s="24"/>
      <c r="N31" s="24"/>
      <c r="O31" s="88" t="s">
        <v>240</v>
      </c>
      <c r="P31" s="77" t="s">
        <v>213</v>
      </c>
    </row>
    <row r="32" spans="1:16" ht="23.25" customHeight="1" x14ac:dyDescent="0.25">
      <c r="A32" s="106" t="s">
        <v>69</v>
      </c>
      <c r="B32" s="103" t="s">
        <v>70</v>
      </c>
      <c r="C32" s="113"/>
      <c r="D32" s="4">
        <v>5204.3999999999996</v>
      </c>
      <c r="E32" s="32"/>
      <c r="F32" s="32"/>
      <c r="G32" s="4"/>
      <c r="H32" s="4">
        <v>5204.3999999999996</v>
      </c>
      <c r="I32" s="4"/>
      <c r="J32" s="4"/>
      <c r="K32" s="4"/>
      <c r="L32" s="4">
        <f t="shared" si="1"/>
        <v>5204.3999999999996</v>
      </c>
      <c r="M32" s="24"/>
      <c r="N32" s="24"/>
      <c r="O32" s="28" t="s">
        <v>187</v>
      </c>
      <c r="P32" s="77" t="s">
        <v>213</v>
      </c>
    </row>
    <row r="33" spans="1:16" ht="108.75" customHeight="1" x14ac:dyDescent="0.25">
      <c r="A33" s="107"/>
      <c r="B33" s="104"/>
      <c r="C33" s="107"/>
      <c r="D33" s="4">
        <v>18000</v>
      </c>
      <c r="E33" s="32"/>
      <c r="F33" s="32"/>
      <c r="G33" s="4"/>
      <c r="H33" s="4">
        <v>18000</v>
      </c>
      <c r="I33" s="4"/>
      <c r="J33" s="4"/>
      <c r="K33" s="4"/>
      <c r="L33" s="4">
        <f t="shared" si="1"/>
        <v>18000</v>
      </c>
      <c r="M33" s="24"/>
      <c r="N33" s="24"/>
      <c r="O33" s="89" t="s">
        <v>241</v>
      </c>
      <c r="P33" s="77" t="s">
        <v>213</v>
      </c>
    </row>
    <row r="34" spans="1:16" ht="25.5" x14ac:dyDescent="0.25">
      <c r="A34" s="34" t="s">
        <v>71</v>
      </c>
      <c r="B34" s="36" t="s">
        <v>12</v>
      </c>
      <c r="C34" s="32"/>
      <c r="D34" s="4">
        <v>499.3</v>
      </c>
      <c r="E34" s="32"/>
      <c r="F34" s="32"/>
      <c r="G34" s="4"/>
      <c r="H34" s="4">
        <v>499.3</v>
      </c>
      <c r="I34" s="4"/>
      <c r="J34" s="4"/>
      <c r="K34" s="4"/>
      <c r="L34" s="4">
        <f t="shared" si="1"/>
        <v>499.3</v>
      </c>
      <c r="M34" s="24"/>
      <c r="N34" s="24"/>
      <c r="O34" s="28" t="s">
        <v>188</v>
      </c>
      <c r="P34" s="77" t="s">
        <v>213</v>
      </c>
    </row>
    <row r="35" spans="1:16" ht="42.75" customHeight="1" x14ac:dyDescent="0.25">
      <c r="A35" s="135" t="s">
        <v>72</v>
      </c>
      <c r="B35" s="137" t="s">
        <v>73</v>
      </c>
      <c r="C35" s="32"/>
      <c r="D35" s="4">
        <v>1500</v>
      </c>
      <c r="E35" s="32"/>
      <c r="F35" s="32"/>
      <c r="G35" s="4"/>
      <c r="H35" s="4">
        <v>1500</v>
      </c>
      <c r="I35" s="4"/>
      <c r="J35" s="4"/>
      <c r="K35" s="4"/>
      <c r="L35" s="4">
        <f t="shared" si="1"/>
        <v>1500</v>
      </c>
      <c r="M35" s="24"/>
      <c r="N35" s="24"/>
      <c r="O35" s="28" t="s">
        <v>187</v>
      </c>
      <c r="P35" s="77" t="s">
        <v>213</v>
      </c>
    </row>
    <row r="36" spans="1:16" ht="59.25" customHeight="1" x14ac:dyDescent="0.25">
      <c r="A36" s="136"/>
      <c r="B36" s="138"/>
      <c r="C36" s="55"/>
      <c r="D36" s="4">
        <v>4350.3</v>
      </c>
      <c r="E36" s="55"/>
      <c r="F36" s="55"/>
      <c r="G36" s="4"/>
      <c r="H36" s="4">
        <v>4350.3</v>
      </c>
      <c r="I36" s="4"/>
      <c r="J36" s="4"/>
      <c r="K36" s="4"/>
      <c r="L36" s="4">
        <f t="shared" si="1"/>
        <v>4350.3</v>
      </c>
      <c r="M36" s="24"/>
      <c r="N36" s="24"/>
      <c r="O36" s="28" t="s">
        <v>229</v>
      </c>
      <c r="P36" s="77" t="s">
        <v>213</v>
      </c>
    </row>
    <row r="37" spans="1:16" ht="45.75" customHeight="1" x14ac:dyDescent="0.25">
      <c r="A37" s="106" t="s">
        <v>74</v>
      </c>
      <c r="B37" s="103" t="s">
        <v>16</v>
      </c>
      <c r="C37" s="113"/>
      <c r="D37" s="4">
        <v>8671.1</v>
      </c>
      <c r="E37" s="32"/>
      <c r="F37" s="32"/>
      <c r="G37" s="4"/>
      <c r="H37" s="4">
        <v>8671.1</v>
      </c>
      <c r="I37" s="4"/>
      <c r="J37" s="4"/>
      <c r="K37" s="4"/>
      <c r="L37" s="4">
        <f t="shared" si="1"/>
        <v>8671.1</v>
      </c>
      <c r="M37" s="24"/>
      <c r="N37" s="24"/>
      <c r="O37" s="28" t="s">
        <v>187</v>
      </c>
      <c r="P37" s="77" t="s">
        <v>213</v>
      </c>
    </row>
    <row r="38" spans="1:16" ht="39.75" customHeight="1" x14ac:dyDescent="0.25">
      <c r="A38" s="107"/>
      <c r="B38" s="104"/>
      <c r="C38" s="107"/>
      <c r="D38" s="4">
        <v>19999</v>
      </c>
      <c r="E38" s="32"/>
      <c r="F38" s="32"/>
      <c r="G38" s="4"/>
      <c r="H38" s="4">
        <v>19999</v>
      </c>
      <c r="I38" s="4"/>
      <c r="J38" s="4"/>
      <c r="K38" s="4"/>
      <c r="L38" s="4">
        <f t="shared" si="1"/>
        <v>19999</v>
      </c>
      <c r="M38" s="24"/>
      <c r="N38" s="24"/>
      <c r="O38" s="28" t="s">
        <v>220</v>
      </c>
      <c r="P38" s="77" t="s">
        <v>213</v>
      </c>
    </row>
    <row r="39" spans="1:16" ht="24.75" customHeight="1" x14ac:dyDescent="0.25">
      <c r="A39" s="78" t="s">
        <v>75</v>
      </c>
      <c r="B39" s="79" t="s">
        <v>76</v>
      </c>
      <c r="C39" s="80"/>
      <c r="D39" s="4">
        <v>1808.3</v>
      </c>
      <c r="E39" s="32"/>
      <c r="F39" s="32"/>
      <c r="G39" s="4"/>
      <c r="H39" s="4">
        <v>1808.3</v>
      </c>
      <c r="I39" s="4"/>
      <c r="J39" s="4"/>
      <c r="K39" s="4"/>
      <c r="L39" s="4">
        <f t="shared" si="1"/>
        <v>1808.3</v>
      </c>
      <c r="M39" s="24"/>
      <c r="N39" s="24"/>
      <c r="O39" s="28" t="s">
        <v>187</v>
      </c>
      <c r="P39" s="77" t="s">
        <v>213</v>
      </c>
    </row>
    <row r="40" spans="1:16" ht="22.5" x14ac:dyDescent="0.25">
      <c r="A40" s="106" t="s">
        <v>77</v>
      </c>
      <c r="B40" s="103" t="s">
        <v>42</v>
      </c>
      <c r="C40" s="113"/>
      <c r="D40" s="4">
        <v>7613.1</v>
      </c>
      <c r="E40" s="32"/>
      <c r="F40" s="32"/>
      <c r="G40" s="4"/>
      <c r="H40" s="4">
        <v>7613.1</v>
      </c>
      <c r="I40" s="4"/>
      <c r="J40" s="4"/>
      <c r="K40" s="4"/>
      <c r="L40" s="4">
        <f t="shared" si="1"/>
        <v>7613.1</v>
      </c>
      <c r="M40" s="24"/>
      <c r="N40" s="24"/>
      <c r="O40" s="28" t="s">
        <v>187</v>
      </c>
      <c r="P40" s="77" t="s">
        <v>213</v>
      </c>
    </row>
    <row r="41" spans="1:16" ht="165.75" x14ac:dyDescent="0.25">
      <c r="A41" s="107"/>
      <c r="B41" s="104"/>
      <c r="C41" s="107"/>
      <c r="D41" s="4">
        <v>13658.8</v>
      </c>
      <c r="E41" s="32"/>
      <c r="F41" s="32"/>
      <c r="G41" s="4"/>
      <c r="H41" s="4">
        <v>13600</v>
      </c>
      <c r="I41" s="4"/>
      <c r="J41" s="4"/>
      <c r="K41" s="4"/>
      <c r="L41" s="4">
        <f t="shared" si="1"/>
        <v>13600</v>
      </c>
      <c r="M41" s="24"/>
      <c r="N41" s="24"/>
      <c r="O41" s="90" t="s">
        <v>259</v>
      </c>
      <c r="P41" s="77" t="s">
        <v>213</v>
      </c>
    </row>
    <row r="42" spans="1:16" ht="20.25" customHeight="1" x14ac:dyDescent="0.25">
      <c r="A42" s="106" t="s">
        <v>78</v>
      </c>
      <c r="B42" s="103" t="s">
        <v>38</v>
      </c>
      <c r="C42" s="113"/>
      <c r="D42" s="4">
        <v>0</v>
      </c>
      <c r="E42" s="84"/>
      <c r="F42" s="84"/>
      <c r="G42" s="4"/>
      <c r="H42" s="4">
        <v>0</v>
      </c>
      <c r="I42" s="4"/>
      <c r="J42" s="4"/>
      <c r="K42" s="4"/>
      <c r="L42" s="4">
        <f t="shared" si="1"/>
        <v>0</v>
      </c>
      <c r="M42" s="76"/>
      <c r="N42" s="76"/>
      <c r="O42" s="28" t="s">
        <v>187</v>
      </c>
      <c r="P42" s="77" t="s">
        <v>213</v>
      </c>
    </row>
    <row r="43" spans="1:16" ht="50.25" customHeight="1" x14ac:dyDescent="0.25">
      <c r="A43" s="107"/>
      <c r="B43" s="104"/>
      <c r="C43" s="107"/>
      <c r="D43" s="4">
        <v>22983</v>
      </c>
      <c r="E43" s="32"/>
      <c r="F43" s="32"/>
      <c r="G43" s="4"/>
      <c r="H43" s="4">
        <v>22983</v>
      </c>
      <c r="I43" s="4"/>
      <c r="J43" s="4"/>
      <c r="K43" s="4"/>
      <c r="L43" s="4">
        <f t="shared" si="1"/>
        <v>22983</v>
      </c>
      <c r="M43" s="24"/>
      <c r="N43" s="24"/>
      <c r="O43" s="28" t="s">
        <v>230</v>
      </c>
      <c r="P43" s="77" t="s">
        <v>213</v>
      </c>
    </row>
    <row r="44" spans="1:16" ht="28.5" customHeight="1" x14ac:dyDescent="0.25">
      <c r="A44" s="106" t="s">
        <v>79</v>
      </c>
      <c r="B44" s="103" t="s">
        <v>80</v>
      </c>
      <c r="C44" s="113"/>
      <c r="D44" s="4">
        <v>750</v>
      </c>
      <c r="E44" s="32"/>
      <c r="F44" s="32"/>
      <c r="G44" s="4"/>
      <c r="H44" s="4">
        <v>750</v>
      </c>
      <c r="I44" s="4"/>
      <c r="J44" s="4"/>
      <c r="K44" s="4"/>
      <c r="L44" s="4">
        <f t="shared" si="1"/>
        <v>750</v>
      </c>
      <c r="M44" s="24"/>
      <c r="N44" s="24"/>
      <c r="O44" s="28" t="s">
        <v>187</v>
      </c>
      <c r="P44" s="77" t="s">
        <v>213</v>
      </c>
    </row>
    <row r="45" spans="1:16" ht="64.5" customHeight="1" x14ac:dyDescent="0.25">
      <c r="A45" s="107"/>
      <c r="B45" s="104"/>
      <c r="C45" s="107"/>
      <c r="D45" s="4">
        <v>3300</v>
      </c>
      <c r="E45" s="32"/>
      <c r="F45" s="32"/>
      <c r="G45" s="4"/>
      <c r="H45" s="4">
        <v>3300</v>
      </c>
      <c r="I45" s="4"/>
      <c r="J45" s="4"/>
      <c r="K45" s="4"/>
      <c r="L45" s="4">
        <f t="shared" si="1"/>
        <v>3300</v>
      </c>
      <c r="M45" s="24"/>
      <c r="N45" s="24"/>
      <c r="O45" s="91" t="s">
        <v>260</v>
      </c>
      <c r="P45" s="77" t="s">
        <v>213</v>
      </c>
    </row>
    <row r="46" spans="1:16" ht="22.5" x14ac:dyDescent="0.25">
      <c r="A46" s="106" t="s">
        <v>81</v>
      </c>
      <c r="B46" s="103" t="s">
        <v>14</v>
      </c>
      <c r="C46" s="113"/>
      <c r="D46" s="4">
        <v>22405.3</v>
      </c>
      <c r="E46" s="32"/>
      <c r="F46" s="32"/>
      <c r="G46" s="4"/>
      <c r="H46" s="4">
        <v>22405.3</v>
      </c>
      <c r="I46" s="4"/>
      <c r="J46" s="4"/>
      <c r="K46" s="4"/>
      <c r="L46" s="4">
        <f t="shared" si="1"/>
        <v>22405.3</v>
      </c>
      <c r="M46" s="24"/>
      <c r="N46" s="24"/>
      <c r="O46" s="28" t="s">
        <v>187</v>
      </c>
      <c r="P46" s="77" t="s">
        <v>213</v>
      </c>
    </row>
    <row r="47" spans="1:16" ht="76.5" x14ac:dyDescent="0.25">
      <c r="A47" s="107"/>
      <c r="B47" s="104"/>
      <c r="C47" s="107"/>
      <c r="D47" s="4">
        <v>64121.7</v>
      </c>
      <c r="E47" s="32"/>
      <c r="F47" s="32"/>
      <c r="G47" s="4"/>
      <c r="H47" s="4">
        <v>64121.7</v>
      </c>
      <c r="I47" s="4"/>
      <c r="J47" s="4"/>
      <c r="K47" s="4"/>
      <c r="L47" s="4">
        <f t="shared" si="1"/>
        <v>64121.7</v>
      </c>
      <c r="M47" s="24"/>
      <c r="N47" s="24"/>
      <c r="O47" s="92" t="s">
        <v>242</v>
      </c>
      <c r="P47" s="77" t="s">
        <v>213</v>
      </c>
    </row>
    <row r="48" spans="1:16" ht="25.5" x14ac:dyDescent="0.25">
      <c r="A48" s="34" t="s">
        <v>82</v>
      </c>
      <c r="B48" s="36" t="s">
        <v>83</v>
      </c>
      <c r="C48" s="32"/>
      <c r="D48" s="4">
        <v>2987.5</v>
      </c>
      <c r="E48" s="32"/>
      <c r="F48" s="32"/>
      <c r="G48" s="4"/>
      <c r="H48" s="4">
        <v>2986.9</v>
      </c>
      <c r="I48" s="4"/>
      <c r="J48" s="4"/>
      <c r="K48" s="4"/>
      <c r="L48" s="4">
        <f t="shared" si="1"/>
        <v>2986.9</v>
      </c>
      <c r="M48" s="24"/>
      <c r="N48" s="24"/>
      <c r="O48" s="28" t="s">
        <v>187</v>
      </c>
      <c r="P48" s="77" t="s">
        <v>213</v>
      </c>
    </row>
    <row r="49" spans="1:16" ht="20.25" customHeight="1" x14ac:dyDescent="0.25">
      <c r="A49" s="106" t="s">
        <v>84</v>
      </c>
      <c r="B49" s="103" t="s">
        <v>39</v>
      </c>
      <c r="C49" s="113"/>
      <c r="D49" s="4">
        <v>4300</v>
      </c>
      <c r="E49" s="32"/>
      <c r="F49" s="32"/>
      <c r="G49" s="4"/>
      <c r="H49" s="4">
        <v>4300</v>
      </c>
      <c r="I49" s="4"/>
      <c r="J49" s="4"/>
      <c r="K49" s="4"/>
      <c r="L49" s="4">
        <f t="shared" si="1"/>
        <v>4300</v>
      </c>
      <c r="M49" s="24"/>
      <c r="N49" s="24"/>
      <c r="O49" s="28" t="s">
        <v>187</v>
      </c>
      <c r="P49" s="77" t="s">
        <v>213</v>
      </c>
    </row>
    <row r="50" spans="1:16" ht="77.25" customHeight="1" x14ac:dyDescent="0.25">
      <c r="A50" s="107"/>
      <c r="B50" s="104"/>
      <c r="C50" s="107"/>
      <c r="D50" s="4">
        <v>5491.5</v>
      </c>
      <c r="E50" s="32"/>
      <c r="F50" s="32"/>
      <c r="G50" s="4"/>
      <c r="H50" s="4">
        <v>4891.5</v>
      </c>
      <c r="I50" s="4"/>
      <c r="J50" s="4"/>
      <c r="K50" s="4"/>
      <c r="L50" s="4">
        <f t="shared" si="1"/>
        <v>4891.5</v>
      </c>
      <c r="M50" s="24"/>
      <c r="N50" s="24"/>
      <c r="O50" s="93" t="s">
        <v>243</v>
      </c>
      <c r="P50" s="77" t="s">
        <v>227</v>
      </c>
    </row>
    <row r="51" spans="1:16" ht="38.25" x14ac:dyDescent="0.25">
      <c r="A51" s="34" t="s">
        <v>85</v>
      </c>
      <c r="B51" s="36" t="s">
        <v>15</v>
      </c>
      <c r="C51" s="32"/>
      <c r="D51" s="4">
        <v>2300</v>
      </c>
      <c r="E51" s="32"/>
      <c r="F51" s="32"/>
      <c r="G51" s="4"/>
      <c r="H51" s="4">
        <v>2300</v>
      </c>
      <c r="I51" s="4"/>
      <c r="J51" s="4"/>
      <c r="K51" s="4"/>
      <c r="L51" s="4">
        <f t="shared" si="1"/>
        <v>2300</v>
      </c>
      <c r="M51" s="24"/>
      <c r="N51" s="24"/>
      <c r="O51" s="94" t="s">
        <v>244</v>
      </c>
      <c r="P51" s="77" t="s">
        <v>213</v>
      </c>
    </row>
    <row r="52" spans="1:16" ht="22.5" x14ac:dyDescent="0.25">
      <c r="A52" s="135" t="s">
        <v>86</v>
      </c>
      <c r="B52" s="137" t="s">
        <v>25</v>
      </c>
      <c r="C52" s="32"/>
      <c r="D52" s="4">
        <v>1445</v>
      </c>
      <c r="E52" s="32"/>
      <c r="F52" s="32"/>
      <c r="G52" s="4"/>
      <c r="H52" s="4">
        <v>1445</v>
      </c>
      <c r="I52" s="4"/>
      <c r="J52" s="4"/>
      <c r="K52" s="4"/>
      <c r="L52" s="4">
        <f t="shared" si="1"/>
        <v>1445</v>
      </c>
      <c r="M52" s="24"/>
      <c r="N52" s="24"/>
      <c r="O52" s="28" t="s">
        <v>187</v>
      </c>
      <c r="P52" s="77" t="s">
        <v>213</v>
      </c>
    </row>
    <row r="53" spans="1:16" ht="22.5" x14ac:dyDescent="0.25">
      <c r="A53" s="136"/>
      <c r="B53" s="138"/>
      <c r="C53" s="68"/>
      <c r="D53" s="4">
        <v>2500</v>
      </c>
      <c r="E53" s="68"/>
      <c r="F53" s="68"/>
      <c r="G53" s="4"/>
      <c r="H53" s="4">
        <v>2500</v>
      </c>
      <c r="I53" s="4"/>
      <c r="J53" s="4"/>
      <c r="K53" s="4"/>
      <c r="L53" s="4">
        <f t="shared" si="1"/>
        <v>2500</v>
      </c>
      <c r="M53" s="24"/>
      <c r="N53" s="24"/>
      <c r="O53" s="28" t="s">
        <v>231</v>
      </c>
      <c r="P53" s="77" t="s">
        <v>213</v>
      </c>
    </row>
    <row r="54" spans="1:16" ht="22.5" x14ac:dyDescent="0.25">
      <c r="A54" s="106" t="s">
        <v>87</v>
      </c>
      <c r="B54" s="103" t="s">
        <v>88</v>
      </c>
      <c r="C54" s="113"/>
      <c r="D54" s="4">
        <v>5175.5</v>
      </c>
      <c r="E54" s="32"/>
      <c r="F54" s="32"/>
      <c r="G54" s="4"/>
      <c r="H54" s="4">
        <v>4773.5</v>
      </c>
      <c r="I54" s="4"/>
      <c r="J54" s="4"/>
      <c r="K54" s="4"/>
      <c r="L54" s="4">
        <f t="shared" si="1"/>
        <v>4773.5</v>
      </c>
      <c r="M54" s="24"/>
      <c r="N54" s="24"/>
      <c r="O54" s="28" t="s">
        <v>187</v>
      </c>
      <c r="P54" s="77" t="s">
        <v>213</v>
      </c>
    </row>
    <row r="55" spans="1:16" ht="38.25" x14ac:dyDescent="0.25">
      <c r="A55" s="107"/>
      <c r="B55" s="104"/>
      <c r="C55" s="107"/>
      <c r="D55" s="4">
        <v>200</v>
      </c>
      <c r="E55" s="32"/>
      <c r="F55" s="32"/>
      <c r="G55" s="4"/>
      <c r="H55" s="4">
        <v>200</v>
      </c>
      <c r="I55" s="4"/>
      <c r="J55" s="4"/>
      <c r="K55" s="4"/>
      <c r="L55" s="4">
        <f t="shared" si="1"/>
        <v>200</v>
      </c>
      <c r="M55" s="24"/>
      <c r="N55" s="24"/>
      <c r="O55" s="95" t="s">
        <v>245</v>
      </c>
      <c r="P55" s="77" t="s">
        <v>213</v>
      </c>
    </row>
    <row r="56" spans="1:16" ht="38.25" x14ac:dyDescent="0.25">
      <c r="A56" s="34" t="s">
        <v>89</v>
      </c>
      <c r="B56" s="36" t="s">
        <v>40</v>
      </c>
      <c r="C56" s="32"/>
      <c r="D56" s="4">
        <v>30272.7</v>
      </c>
      <c r="E56" s="32"/>
      <c r="F56" s="32"/>
      <c r="G56" s="4"/>
      <c r="H56" s="4">
        <v>30272.7</v>
      </c>
      <c r="I56" s="4"/>
      <c r="J56" s="4"/>
      <c r="K56" s="4"/>
      <c r="L56" s="4">
        <f t="shared" si="1"/>
        <v>30272.7</v>
      </c>
      <c r="M56" s="24"/>
      <c r="N56" s="24"/>
      <c r="O56" s="28" t="s">
        <v>187</v>
      </c>
      <c r="P56" s="77" t="s">
        <v>213</v>
      </c>
    </row>
    <row r="57" spans="1:16" ht="22.5" customHeight="1" x14ac:dyDescent="0.25">
      <c r="A57" s="78" t="s">
        <v>90</v>
      </c>
      <c r="B57" s="79" t="s">
        <v>91</v>
      </c>
      <c r="C57" s="80"/>
      <c r="D57" s="4">
        <v>1942.9</v>
      </c>
      <c r="E57" s="32"/>
      <c r="F57" s="32"/>
      <c r="G57" s="4"/>
      <c r="H57" s="4">
        <v>1942.9</v>
      </c>
      <c r="I57" s="4"/>
      <c r="J57" s="4"/>
      <c r="K57" s="4"/>
      <c r="L57" s="4">
        <f t="shared" si="1"/>
        <v>1942.9</v>
      </c>
      <c r="M57" s="24"/>
      <c r="N57" s="24"/>
      <c r="O57" s="28" t="s">
        <v>187</v>
      </c>
      <c r="P57" s="77" t="s">
        <v>213</v>
      </c>
    </row>
    <row r="58" spans="1:16" ht="28.5" customHeight="1" x14ac:dyDescent="0.25">
      <c r="A58" s="106" t="s">
        <v>92</v>
      </c>
      <c r="B58" s="103" t="s">
        <v>93</v>
      </c>
      <c r="C58" s="113"/>
      <c r="D58" s="4">
        <v>2168.1999999999998</v>
      </c>
      <c r="E58" s="32"/>
      <c r="F58" s="32"/>
      <c r="G58" s="4"/>
      <c r="H58" s="4">
        <v>2168.1999999999998</v>
      </c>
      <c r="I58" s="4"/>
      <c r="J58" s="4"/>
      <c r="K58" s="4"/>
      <c r="L58" s="4">
        <f t="shared" si="1"/>
        <v>2168.1999999999998</v>
      </c>
      <c r="M58" s="24"/>
      <c r="N58" s="24"/>
      <c r="O58" s="28" t="s">
        <v>187</v>
      </c>
      <c r="P58" s="77" t="s">
        <v>213</v>
      </c>
    </row>
    <row r="59" spans="1:16" ht="52.5" customHeight="1" x14ac:dyDescent="0.25">
      <c r="A59" s="107"/>
      <c r="B59" s="104"/>
      <c r="C59" s="107"/>
      <c r="D59" s="4">
        <v>7200</v>
      </c>
      <c r="E59" s="32"/>
      <c r="F59" s="32"/>
      <c r="G59" s="4"/>
      <c r="H59" s="4">
        <v>0</v>
      </c>
      <c r="I59" s="4"/>
      <c r="J59" s="4"/>
      <c r="K59" s="4"/>
      <c r="L59" s="4">
        <f t="shared" si="1"/>
        <v>0</v>
      </c>
      <c r="M59" s="24"/>
      <c r="N59" s="24"/>
      <c r="O59" s="28" t="s">
        <v>232</v>
      </c>
      <c r="P59" s="77" t="s">
        <v>227</v>
      </c>
    </row>
    <row r="60" spans="1:16" ht="25.5" x14ac:dyDescent="0.25">
      <c r="A60" s="34" t="s">
        <v>94</v>
      </c>
      <c r="B60" s="36" t="s">
        <v>95</v>
      </c>
      <c r="C60" s="32"/>
      <c r="D60" s="4">
        <v>880</v>
      </c>
      <c r="E60" s="32"/>
      <c r="F60" s="32"/>
      <c r="G60" s="4"/>
      <c r="H60" s="4">
        <v>880</v>
      </c>
      <c r="I60" s="4"/>
      <c r="J60" s="4"/>
      <c r="K60" s="4"/>
      <c r="L60" s="4">
        <f t="shared" si="1"/>
        <v>880</v>
      </c>
      <c r="M60" s="24"/>
      <c r="N60" s="24"/>
      <c r="O60" s="28" t="s">
        <v>187</v>
      </c>
      <c r="P60" s="77" t="s">
        <v>213</v>
      </c>
    </row>
    <row r="61" spans="1:16" ht="120" x14ac:dyDescent="0.25">
      <c r="A61" s="34" t="s">
        <v>96</v>
      </c>
      <c r="B61" s="36" t="s">
        <v>7</v>
      </c>
      <c r="C61" s="32"/>
      <c r="D61" s="4">
        <v>2635</v>
      </c>
      <c r="E61" s="32"/>
      <c r="F61" s="32"/>
      <c r="G61" s="4"/>
      <c r="H61" s="4">
        <v>2635</v>
      </c>
      <c r="I61" s="4"/>
      <c r="J61" s="4"/>
      <c r="K61" s="4"/>
      <c r="L61" s="4">
        <f t="shared" si="1"/>
        <v>2635</v>
      </c>
      <c r="M61" s="24"/>
      <c r="N61" s="24"/>
      <c r="O61" s="96" t="s">
        <v>251</v>
      </c>
      <c r="P61" s="77" t="s">
        <v>213</v>
      </c>
    </row>
    <row r="62" spans="1:16" ht="38.25" x14ac:dyDescent="0.25">
      <c r="A62" s="52" t="s">
        <v>191</v>
      </c>
      <c r="B62" s="54" t="s">
        <v>192</v>
      </c>
      <c r="C62" s="55"/>
      <c r="D62" s="4">
        <v>1899.8</v>
      </c>
      <c r="E62" s="55"/>
      <c r="F62" s="55"/>
      <c r="G62" s="4"/>
      <c r="H62" s="4">
        <v>1899.8</v>
      </c>
      <c r="I62" s="4"/>
      <c r="J62" s="4"/>
      <c r="K62" s="4"/>
      <c r="L62" s="4">
        <f t="shared" si="1"/>
        <v>1899.8</v>
      </c>
      <c r="M62" s="24"/>
      <c r="N62" s="24"/>
      <c r="O62" s="28" t="s">
        <v>223</v>
      </c>
      <c r="P62" s="77" t="s">
        <v>213</v>
      </c>
    </row>
    <row r="63" spans="1:16" ht="63.75" x14ac:dyDescent="0.25">
      <c r="A63" s="57" t="s">
        <v>195</v>
      </c>
      <c r="B63" s="58" t="s">
        <v>194</v>
      </c>
      <c r="C63" s="59"/>
      <c r="D63" s="61">
        <v>8000</v>
      </c>
      <c r="E63" s="59"/>
      <c r="F63" s="59"/>
      <c r="G63" s="4"/>
      <c r="H63" s="4">
        <v>8000</v>
      </c>
      <c r="I63" s="4"/>
      <c r="J63" s="4"/>
      <c r="K63" s="4"/>
      <c r="L63" s="4">
        <f t="shared" si="1"/>
        <v>8000</v>
      </c>
      <c r="M63" s="24"/>
      <c r="N63" s="24"/>
      <c r="O63" s="28" t="s">
        <v>261</v>
      </c>
      <c r="P63" s="77" t="s">
        <v>213</v>
      </c>
    </row>
    <row r="64" spans="1:16" ht="50.25" customHeight="1" x14ac:dyDescent="0.25">
      <c r="A64" s="34" t="s">
        <v>97</v>
      </c>
      <c r="B64" s="36" t="s">
        <v>98</v>
      </c>
      <c r="C64" s="32"/>
      <c r="D64" s="4">
        <f>SUM(D65:D70)</f>
        <v>30891</v>
      </c>
      <c r="E64" s="32"/>
      <c r="F64" s="32"/>
      <c r="G64" s="4"/>
      <c r="H64" s="4">
        <f>SUM(H65:H70)</f>
        <v>20887.5</v>
      </c>
      <c r="I64" s="4"/>
      <c r="J64" s="4"/>
      <c r="K64" s="4"/>
      <c r="L64" s="4">
        <f>SUM(L65:L70)</f>
        <v>20887.5</v>
      </c>
      <c r="M64" s="24"/>
      <c r="N64" s="24"/>
      <c r="O64" s="4" t="s">
        <v>183</v>
      </c>
      <c r="P64" s="24"/>
    </row>
    <row r="65" spans="1:16" ht="32.25" customHeight="1" x14ac:dyDescent="0.25">
      <c r="A65" s="106" t="s">
        <v>99</v>
      </c>
      <c r="B65" s="103" t="s">
        <v>100</v>
      </c>
      <c r="C65" s="55"/>
      <c r="D65" s="4">
        <v>1050</v>
      </c>
      <c r="E65" s="32"/>
      <c r="F65" s="32"/>
      <c r="G65" s="4"/>
      <c r="H65" s="4">
        <v>1050</v>
      </c>
      <c r="I65" s="4"/>
      <c r="J65" s="4"/>
      <c r="K65" s="4"/>
      <c r="L65" s="4">
        <f t="shared" ref="L65:L70" si="2">H65</f>
        <v>1050</v>
      </c>
      <c r="M65" s="24"/>
      <c r="N65" s="24"/>
      <c r="O65" s="28" t="s">
        <v>187</v>
      </c>
      <c r="P65" s="77" t="s">
        <v>213</v>
      </c>
    </row>
    <row r="66" spans="1:16" ht="51.75" customHeight="1" x14ac:dyDescent="0.25">
      <c r="A66" s="107"/>
      <c r="B66" s="104"/>
      <c r="C66" s="53"/>
      <c r="D66" s="4">
        <v>4932.2</v>
      </c>
      <c r="E66" s="32"/>
      <c r="F66" s="32"/>
      <c r="G66" s="4"/>
      <c r="H66" s="4">
        <v>623.6</v>
      </c>
      <c r="I66" s="4"/>
      <c r="J66" s="4"/>
      <c r="K66" s="4"/>
      <c r="L66" s="4">
        <f t="shared" si="2"/>
        <v>623.6</v>
      </c>
      <c r="M66" s="24"/>
      <c r="N66" s="24"/>
      <c r="O66" s="28" t="s">
        <v>247</v>
      </c>
      <c r="P66" s="77" t="s">
        <v>227</v>
      </c>
    </row>
    <row r="67" spans="1:16" ht="36" customHeight="1" x14ac:dyDescent="0.25">
      <c r="A67" s="106" t="s">
        <v>101</v>
      </c>
      <c r="B67" s="103" t="s">
        <v>102</v>
      </c>
      <c r="C67" s="55"/>
      <c r="D67" s="4">
        <v>2020</v>
      </c>
      <c r="E67" s="32"/>
      <c r="F67" s="32"/>
      <c r="G67" s="4"/>
      <c r="H67" s="4">
        <v>2020</v>
      </c>
      <c r="I67" s="4"/>
      <c r="J67" s="4"/>
      <c r="K67" s="4"/>
      <c r="L67" s="4">
        <f t="shared" si="2"/>
        <v>2020</v>
      </c>
      <c r="M67" s="24"/>
      <c r="N67" s="24"/>
      <c r="O67" s="28" t="s">
        <v>187</v>
      </c>
      <c r="P67" s="77" t="s">
        <v>213</v>
      </c>
    </row>
    <row r="68" spans="1:16" ht="69.75" customHeight="1" x14ac:dyDescent="0.25">
      <c r="A68" s="107"/>
      <c r="B68" s="104"/>
      <c r="C68" s="53"/>
      <c r="D68" s="4">
        <v>14158.5</v>
      </c>
      <c r="E68" s="32"/>
      <c r="F68" s="32"/>
      <c r="G68" s="4"/>
      <c r="H68" s="4">
        <v>14158.5</v>
      </c>
      <c r="I68" s="4"/>
      <c r="J68" s="4"/>
      <c r="K68" s="4"/>
      <c r="L68" s="4">
        <f t="shared" si="2"/>
        <v>14158.5</v>
      </c>
      <c r="M68" s="24"/>
      <c r="N68" s="24"/>
      <c r="O68" s="96" t="s">
        <v>248</v>
      </c>
      <c r="P68" s="77" t="s">
        <v>213</v>
      </c>
    </row>
    <row r="69" spans="1:16" ht="69.75" customHeight="1" x14ac:dyDescent="0.25">
      <c r="A69" s="101" t="s">
        <v>103</v>
      </c>
      <c r="B69" s="100" t="s">
        <v>104</v>
      </c>
      <c r="C69" s="53"/>
      <c r="D69" s="4">
        <v>4808.3999999999996</v>
      </c>
      <c r="E69" s="32"/>
      <c r="F69" s="32"/>
      <c r="G69" s="4"/>
      <c r="H69" s="4">
        <v>535.4</v>
      </c>
      <c r="I69" s="4"/>
      <c r="J69" s="4"/>
      <c r="K69" s="4"/>
      <c r="L69" s="4">
        <f t="shared" si="2"/>
        <v>535.4</v>
      </c>
      <c r="M69" s="24"/>
      <c r="N69" s="24"/>
      <c r="O69" s="28" t="s">
        <v>233</v>
      </c>
      <c r="P69" s="77" t="s">
        <v>227</v>
      </c>
    </row>
    <row r="70" spans="1:16" ht="80.25" customHeight="1" x14ac:dyDescent="0.25">
      <c r="A70" s="98" t="s">
        <v>105</v>
      </c>
      <c r="B70" s="97" t="s">
        <v>106</v>
      </c>
      <c r="C70" s="53"/>
      <c r="D70" s="4">
        <v>3921.9</v>
      </c>
      <c r="E70" s="32"/>
      <c r="F70" s="32"/>
      <c r="G70" s="4"/>
      <c r="H70" s="4">
        <v>2500</v>
      </c>
      <c r="I70" s="4"/>
      <c r="J70" s="4"/>
      <c r="K70" s="4"/>
      <c r="L70" s="4">
        <f t="shared" si="2"/>
        <v>2500</v>
      </c>
      <c r="M70" s="24"/>
      <c r="N70" s="24"/>
      <c r="O70" s="28" t="s">
        <v>262</v>
      </c>
      <c r="P70" s="77" t="s">
        <v>227</v>
      </c>
    </row>
    <row r="71" spans="1:16" ht="51" x14ac:dyDescent="0.25">
      <c r="A71" s="34" t="s">
        <v>107</v>
      </c>
      <c r="B71" s="64" t="s">
        <v>41</v>
      </c>
      <c r="C71" s="65"/>
      <c r="D71" s="4">
        <v>4793.1000000000004</v>
      </c>
      <c r="E71" s="65"/>
      <c r="F71" s="65"/>
      <c r="G71" s="4"/>
      <c r="H71" s="4">
        <v>4195.3999999999996</v>
      </c>
      <c r="I71" s="4"/>
      <c r="J71" s="4"/>
      <c r="K71" s="4"/>
      <c r="L71" s="4">
        <f>H71</f>
        <v>4195.3999999999996</v>
      </c>
      <c r="M71" s="24"/>
      <c r="N71" s="24"/>
      <c r="O71" s="28" t="s">
        <v>199</v>
      </c>
      <c r="P71" s="77" t="s">
        <v>213</v>
      </c>
    </row>
    <row r="72" spans="1:16" ht="25.5" x14ac:dyDescent="0.25">
      <c r="A72" s="37" t="s">
        <v>108</v>
      </c>
      <c r="B72" s="39" t="s">
        <v>109</v>
      </c>
      <c r="C72" s="31"/>
      <c r="D72" s="38">
        <f>D73</f>
        <v>0</v>
      </c>
      <c r="E72" s="31"/>
      <c r="F72" s="31"/>
      <c r="G72" s="38"/>
      <c r="H72" s="38">
        <f>H73</f>
        <v>0</v>
      </c>
      <c r="I72" s="38"/>
      <c r="J72" s="38"/>
      <c r="K72" s="38"/>
      <c r="L72" s="38">
        <f>L73</f>
        <v>0</v>
      </c>
      <c r="M72" s="24"/>
      <c r="N72" s="24"/>
      <c r="O72" s="49" t="s">
        <v>182</v>
      </c>
      <c r="P72" s="24"/>
    </row>
    <row r="73" spans="1:16" ht="38.25" x14ac:dyDescent="0.25">
      <c r="A73" s="34" t="s">
        <v>2</v>
      </c>
      <c r="B73" s="36" t="s">
        <v>18</v>
      </c>
      <c r="C73" s="32"/>
      <c r="D73" s="4">
        <v>0</v>
      </c>
      <c r="E73" s="32"/>
      <c r="F73" s="32"/>
      <c r="G73" s="4"/>
      <c r="H73" s="4">
        <v>0</v>
      </c>
      <c r="I73" s="4"/>
      <c r="J73" s="4"/>
      <c r="K73" s="4"/>
      <c r="L73" s="4">
        <v>0</v>
      </c>
      <c r="M73" s="24"/>
      <c r="N73" s="24"/>
      <c r="O73" s="28" t="s">
        <v>216</v>
      </c>
      <c r="P73" s="77" t="s">
        <v>213</v>
      </c>
    </row>
    <row r="74" spans="1:16" x14ac:dyDescent="0.25">
      <c r="A74" s="37" t="s">
        <v>110</v>
      </c>
      <c r="B74" s="39" t="s">
        <v>111</v>
      </c>
      <c r="C74" s="31"/>
      <c r="D74" s="5">
        <f>D75+D76</f>
        <v>0</v>
      </c>
      <c r="E74" s="31"/>
      <c r="F74" s="31"/>
      <c r="G74" s="38"/>
      <c r="H74" s="5">
        <f>H75+H76</f>
        <v>0</v>
      </c>
      <c r="I74" s="5"/>
      <c r="J74" s="5"/>
      <c r="K74" s="5"/>
      <c r="L74" s="5">
        <f>L75+L76</f>
        <v>0</v>
      </c>
      <c r="M74" s="24"/>
      <c r="N74" s="24"/>
      <c r="O74" s="5" t="s">
        <v>183</v>
      </c>
      <c r="P74" s="24"/>
    </row>
    <row r="75" spans="1:16" ht="63.75" x14ac:dyDescent="0.25">
      <c r="A75" s="34" t="s">
        <v>112</v>
      </c>
      <c r="B75" s="36" t="s">
        <v>19</v>
      </c>
      <c r="C75" s="32"/>
      <c r="D75" s="4">
        <v>0</v>
      </c>
      <c r="E75" s="32"/>
      <c r="F75" s="32"/>
      <c r="G75" s="4"/>
      <c r="H75" s="4">
        <v>0</v>
      </c>
      <c r="I75" s="4"/>
      <c r="J75" s="4"/>
      <c r="K75" s="4"/>
      <c r="L75" s="4">
        <f t="shared" ref="L75:L76" si="3">H75</f>
        <v>0</v>
      </c>
      <c r="M75" s="24"/>
      <c r="N75" s="24"/>
      <c r="O75" s="28" t="s">
        <v>225</v>
      </c>
      <c r="P75" s="77" t="s">
        <v>213</v>
      </c>
    </row>
    <row r="76" spans="1:16" ht="38.25" x14ac:dyDescent="0.25">
      <c r="A76" s="34" t="s">
        <v>113</v>
      </c>
      <c r="B76" s="36" t="s">
        <v>114</v>
      </c>
      <c r="C76" s="32"/>
      <c r="D76" s="4">
        <v>0</v>
      </c>
      <c r="E76" s="32"/>
      <c r="F76" s="32"/>
      <c r="G76" s="4"/>
      <c r="H76" s="4">
        <v>0</v>
      </c>
      <c r="I76" s="4"/>
      <c r="J76" s="4"/>
      <c r="K76" s="4"/>
      <c r="L76" s="4">
        <f t="shared" si="3"/>
        <v>0</v>
      </c>
      <c r="M76" s="24"/>
      <c r="N76" s="24"/>
      <c r="O76" s="28" t="s">
        <v>226</v>
      </c>
      <c r="P76" s="77" t="s">
        <v>213</v>
      </c>
    </row>
    <row r="77" spans="1:16" ht="38.25" x14ac:dyDescent="0.25">
      <c r="A77" s="37" t="s">
        <v>115</v>
      </c>
      <c r="B77" s="39" t="s">
        <v>116</v>
      </c>
      <c r="C77" s="38">
        <f>C78</f>
        <v>2403.1999999999998</v>
      </c>
      <c r="D77" s="38">
        <f>D78</f>
        <v>2309</v>
      </c>
      <c r="E77" s="31"/>
      <c r="F77" s="31"/>
      <c r="G77" s="38">
        <f>G78</f>
        <v>0</v>
      </c>
      <c r="H77" s="38">
        <f>H78</f>
        <v>0</v>
      </c>
      <c r="I77" s="38"/>
      <c r="J77" s="38"/>
      <c r="K77" s="38">
        <f>K78</f>
        <v>0</v>
      </c>
      <c r="L77" s="38">
        <f>L78</f>
        <v>0</v>
      </c>
      <c r="M77" s="24"/>
      <c r="N77" s="24"/>
      <c r="O77" s="5" t="s">
        <v>183</v>
      </c>
      <c r="P77" s="24"/>
    </row>
    <row r="78" spans="1:16" ht="204" x14ac:dyDescent="0.25">
      <c r="A78" s="34" t="s">
        <v>117</v>
      </c>
      <c r="B78" s="36" t="s">
        <v>118</v>
      </c>
      <c r="C78" s="32">
        <v>2403.1999999999998</v>
      </c>
      <c r="D78" s="4">
        <v>2309</v>
      </c>
      <c r="E78" s="32"/>
      <c r="F78" s="32"/>
      <c r="G78" s="4"/>
      <c r="H78" s="4">
        <v>0</v>
      </c>
      <c r="I78" s="4"/>
      <c r="J78" s="4"/>
      <c r="K78" s="4">
        <v>0</v>
      </c>
      <c r="L78" s="4">
        <v>0</v>
      </c>
      <c r="M78" s="24"/>
      <c r="N78" s="24"/>
      <c r="O78" s="28" t="s">
        <v>264</v>
      </c>
      <c r="P78" s="77" t="s">
        <v>227</v>
      </c>
    </row>
    <row r="79" spans="1:16" ht="25.5" x14ac:dyDescent="0.25">
      <c r="A79" s="37" t="s">
        <v>119</v>
      </c>
      <c r="B79" s="40" t="s">
        <v>11</v>
      </c>
      <c r="C79" s="31"/>
      <c r="D79" s="5">
        <f>D80</f>
        <v>31905.599999999999</v>
      </c>
      <c r="E79" s="31"/>
      <c r="F79" s="31"/>
      <c r="G79" s="38"/>
      <c r="H79" s="5">
        <f>H80</f>
        <v>31905.599999999999</v>
      </c>
      <c r="I79" s="5"/>
      <c r="J79" s="5"/>
      <c r="K79" s="5"/>
      <c r="L79" s="5">
        <f>L80</f>
        <v>31905.599999999999</v>
      </c>
      <c r="M79" s="24"/>
      <c r="N79" s="24"/>
      <c r="O79" s="5" t="s">
        <v>183</v>
      </c>
      <c r="P79" s="24"/>
    </row>
    <row r="80" spans="1:16" ht="38.25" x14ac:dyDescent="0.25">
      <c r="A80" s="34" t="s">
        <v>120</v>
      </c>
      <c r="B80" s="36" t="s">
        <v>22</v>
      </c>
      <c r="C80" s="32"/>
      <c r="D80" s="4">
        <v>31905.599999999999</v>
      </c>
      <c r="E80" s="32"/>
      <c r="F80" s="32"/>
      <c r="G80" s="4"/>
      <c r="H80" s="4">
        <v>31905.599999999999</v>
      </c>
      <c r="I80" s="4"/>
      <c r="J80" s="4"/>
      <c r="K80" s="4"/>
      <c r="L80" s="4">
        <f>H80</f>
        <v>31905.599999999999</v>
      </c>
      <c r="M80" s="24"/>
      <c r="N80" s="24"/>
      <c r="O80" s="96" t="s">
        <v>252</v>
      </c>
      <c r="P80" s="77" t="s">
        <v>213</v>
      </c>
    </row>
    <row r="81" spans="1:16" ht="82.5" customHeight="1" x14ac:dyDescent="0.25">
      <c r="A81" s="37" t="s">
        <v>121</v>
      </c>
      <c r="B81" s="39" t="s">
        <v>124</v>
      </c>
      <c r="C81" s="32"/>
      <c r="D81" s="5">
        <f>D82+D83</f>
        <v>11744.3</v>
      </c>
      <c r="E81" s="31"/>
      <c r="F81" s="31"/>
      <c r="G81" s="38"/>
      <c r="H81" s="5">
        <f>H82+H83</f>
        <v>3174.2</v>
      </c>
      <c r="I81" s="5"/>
      <c r="J81" s="5"/>
      <c r="K81" s="5"/>
      <c r="L81" s="5">
        <f>L82+L83</f>
        <v>3174.2</v>
      </c>
      <c r="M81" s="24"/>
      <c r="N81" s="24"/>
      <c r="O81" s="5" t="s">
        <v>183</v>
      </c>
      <c r="P81" s="24"/>
    </row>
    <row r="82" spans="1:16" ht="22.5" x14ac:dyDescent="0.25">
      <c r="A82" s="106" t="s">
        <v>122</v>
      </c>
      <c r="B82" s="103" t="s">
        <v>126</v>
      </c>
      <c r="C82" s="112"/>
      <c r="D82" s="4">
        <v>2244.3000000000002</v>
      </c>
      <c r="E82" s="32"/>
      <c r="F82" s="32"/>
      <c r="G82" s="4"/>
      <c r="H82" s="4">
        <v>2243.1</v>
      </c>
      <c r="I82" s="4"/>
      <c r="J82" s="4"/>
      <c r="K82" s="4"/>
      <c r="L82" s="4">
        <f>H82</f>
        <v>2243.1</v>
      </c>
      <c r="M82" s="24"/>
      <c r="N82" s="24"/>
      <c r="O82" s="28" t="s">
        <v>184</v>
      </c>
      <c r="P82" s="77" t="s">
        <v>213</v>
      </c>
    </row>
    <row r="83" spans="1:16" ht="51" x14ac:dyDescent="0.25">
      <c r="A83" s="107"/>
      <c r="B83" s="104"/>
      <c r="C83" s="107"/>
      <c r="D83" s="4">
        <v>9500</v>
      </c>
      <c r="E83" s="32"/>
      <c r="F83" s="32"/>
      <c r="G83" s="4"/>
      <c r="H83" s="4">
        <v>931.1</v>
      </c>
      <c r="I83" s="4"/>
      <c r="J83" s="4"/>
      <c r="K83" s="4"/>
      <c r="L83" s="4">
        <f>H83</f>
        <v>931.1</v>
      </c>
      <c r="M83" s="24"/>
      <c r="N83" s="24"/>
      <c r="O83" s="96" t="s">
        <v>249</v>
      </c>
      <c r="P83" s="77" t="s">
        <v>227</v>
      </c>
    </row>
    <row r="84" spans="1:16" ht="38.25" x14ac:dyDescent="0.25">
      <c r="A84" s="37" t="s">
        <v>123</v>
      </c>
      <c r="B84" s="39" t="s">
        <v>128</v>
      </c>
      <c r="C84" s="32"/>
      <c r="D84" s="5">
        <f>D85</f>
        <v>199645.9</v>
      </c>
      <c r="E84" s="31"/>
      <c r="F84" s="31"/>
      <c r="G84" s="38"/>
      <c r="H84" s="5">
        <f>H85</f>
        <v>199502.8</v>
      </c>
      <c r="I84" s="5"/>
      <c r="J84" s="5"/>
      <c r="K84" s="5"/>
      <c r="L84" s="5">
        <f>L85</f>
        <v>199502.8</v>
      </c>
      <c r="M84" s="24"/>
      <c r="N84" s="24"/>
      <c r="O84" s="5" t="s">
        <v>183</v>
      </c>
      <c r="P84" s="24"/>
    </row>
    <row r="85" spans="1:16" ht="38.25" x14ac:dyDescent="0.25">
      <c r="A85" s="34" t="s">
        <v>125</v>
      </c>
      <c r="B85" s="36" t="s">
        <v>130</v>
      </c>
      <c r="C85" s="32"/>
      <c r="D85" s="4">
        <v>199645.9</v>
      </c>
      <c r="E85" s="32"/>
      <c r="F85" s="32"/>
      <c r="G85" s="4"/>
      <c r="H85" s="4">
        <v>199502.8</v>
      </c>
      <c r="I85" s="4"/>
      <c r="J85" s="4"/>
      <c r="K85" s="4"/>
      <c r="L85" s="4">
        <f>H85</f>
        <v>199502.8</v>
      </c>
      <c r="M85" s="24"/>
      <c r="N85" s="24"/>
      <c r="O85" s="96" t="s">
        <v>250</v>
      </c>
      <c r="P85" s="77" t="s">
        <v>213</v>
      </c>
    </row>
    <row r="86" spans="1:16" ht="25.5" x14ac:dyDescent="0.25">
      <c r="A86" s="37" t="s">
        <v>127</v>
      </c>
      <c r="B86" s="39" t="s">
        <v>132</v>
      </c>
      <c r="C86" s="31"/>
      <c r="D86" s="5">
        <f>D87</f>
        <v>0</v>
      </c>
      <c r="E86" s="31"/>
      <c r="F86" s="31"/>
      <c r="G86" s="38"/>
      <c r="H86" s="5">
        <f>H87</f>
        <v>0</v>
      </c>
      <c r="I86" s="5"/>
      <c r="J86" s="5"/>
      <c r="K86" s="5"/>
      <c r="L86" s="5">
        <f>L87</f>
        <v>0</v>
      </c>
      <c r="M86" s="24"/>
      <c r="N86" s="24"/>
      <c r="O86" s="5" t="s">
        <v>183</v>
      </c>
      <c r="P86" s="24"/>
    </row>
    <row r="87" spans="1:16" s="14" customFormat="1" ht="140.25" x14ac:dyDescent="0.25">
      <c r="A87" s="74" t="s">
        <v>129</v>
      </c>
      <c r="B87" s="73" t="s">
        <v>134</v>
      </c>
      <c r="C87" s="75"/>
      <c r="D87" s="4">
        <v>0</v>
      </c>
      <c r="E87" s="75"/>
      <c r="F87" s="75"/>
      <c r="G87" s="4"/>
      <c r="H87" s="4">
        <v>0</v>
      </c>
      <c r="I87" s="4"/>
      <c r="J87" s="4"/>
      <c r="K87" s="4"/>
      <c r="L87" s="4">
        <f>H87</f>
        <v>0</v>
      </c>
      <c r="M87" s="76"/>
      <c r="N87" s="76"/>
      <c r="O87" s="56" t="s">
        <v>212</v>
      </c>
      <c r="P87" s="77" t="s">
        <v>213</v>
      </c>
    </row>
    <row r="88" spans="1:16" x14ac:dyDescent="0.25">
      <c r="A88" s="108" t="s">
        <v>135</v>
      </c>
      <c r="B88" s="109"/>
      <c r="C88" s="109"/>
      <c r="D88" s="109"/>
      <c r="E88" s="109"/>
      <c r="F88" s="109"/>
      <c r="G88" s="109"/>
      <c r="H88" s="109"/>
      <c r="I88" s="109"/>
      <c r="J88" s="109"/>
      <c r="K88" s="109"/>
      <c r="L88" s="110"/>
      <c r="M88" s="110"/>
      <c r="N88" s="110"/>
      <c r="O88" s="110"/>
      <c r="P88" s="111"/>
    </row>
    <row r="89" spans="1:16" ht="51" x14ac:dyDescent="0.25">
      <c r="A89" s="37" t="s">
        <v>131</v>
      </c>
      <c r="B89" s="39" t="s">
        <v>137</v>
      </c>
      <c r="C89" s="41">
        <f>SUM(C90:C97)</f>
        <v>2394.8000000000002</v>
      </c>
      <c r="D89" s="41">
        <f>SUM(D90:D98)</f>
        <v>1450930.6</v>
      </c>
      <c r="E89" s="31"/>
      <c r="F89" s="41">
        <f>SUM(F90:F98)</f>
        <v>20000</v>
      </c>
      <c r="G89" s="41">
        <f>SUM(G90:G98)</f>
        <v>2394.8000000000002</v>
      </c>
      <c r="H89" s="41">
        <f>SUM(H90:H98)</f>
        <v>1450120.3</v>
      </c>
      <c r="I89" s="41"/>
      <c r="J89" s="41">
        <f>SUM(J90:J98)</f>
        <v>20000</v>
      </c>
      <c r="K89" s="41">
        <f>SUM(K90:K98)</f>
        <v>2394.8000000000002</v>
      </c>
      <c r="L89" s="41">
        <f>SUM(L90:L98)</f>
        <v>1450120.3</v>
      </c>
      <c r="M89" s="24"/>
      <c r="N89" s="41">
        <f>SUM(N90:N98)</f>
        <v>20000</v>
      </c>
      <c r="O89" s="5" t="s">
        <v>183</v>
      </c>
      <c r="P89" s="24"/>
    </row>
    <row r="90" spans="1:16" ht="89.25" x14ac:dyDescent="0.25">
      <c r="A90" s="34" t="s">
        <v>133</v>
      </c>
      <c r="B90" s="36" t="s">
        <v>21</v>
      </c>
      <c r="C90" s="32"/>
      <c r="D90" s="30">
        <v>0</v>
      </c>
      <c r="E90" s="32"/>
      <c r="F90" s="32"/>
      <c r="G90" s="4"/>
      <c r="H90" s="30">
        <v>0</v>
      </c>
      <c r="I90" s="30"/>
      <c r="J90" s="30"/>
      <c r="K90" s="30"/>
      <c r="L90" s="30">
        <f t="shared" ref="L90:L98" si="4">H90</f>
        <v>0</v>
      </c>
      <c r="M90" s="24"/>
      <c r="N90" s="24"/>
      <c r="O90" s="56" t="s">
        <v>200</v>
      </c>
      <c r="P90" s="24"/>
    </row>
    <row r="91" spans="1:16" ht="89.25" x14ac:dyDescent="0.25">
      <c r="A91" s="34" t="s">
        <v>203</v>
      </c>
      <c r="B91" s="36" t="s">
        <v>138</v>
      </c>
      <c r="C91" s="32"/>
      <c r="D91" s="30">
        <v>0</v>
      </c>
      <c r="E91" s="32"/>
      <c r="F91" s="32"/>
      <c r="G91" s="4"/>
      <c r="H91" s="30">
        <v>0</v>
      </c>
      <c r="I91" s="30"/>
      <c r="J91" s="30"/>
      <c r="K91" s="30"/>
      <c r="L91" s="30">
        <f t="shared" si="4"/>
        <v>0</v>
      </c>
      <c r="M91" s="24"/>
      <c r="N91" s="24"/>
      <c r="O91" s="56" t="s">
        <v>202</v>
      </c>
      <c r="P91" s="24"/>
    </row>
    <row r="92" spans="1:16" ht="38.25" x14ac:dyDescent="0.25">
      <c r="A92" s="34" t="s">
        <v>204</v>
      </c>
      <c r="B92" s="36" t="s">
        <v>6</v>
      </c>
      <c r="C92" s="32"/>
      <c r="D92" s="30">
        <v>0</v>
      </c>
      <c r="E92" s="32"/>
      <c r="F92" s="32"/>
      <c r="G92" s="4"/>
      <c r="H92" s="30">
        <v>0</v>
      </c>
      <c r="I92" s="30"/>
      <c r="J92" s="30"/>
      <c r="K92" s="30"/>
      <c r="L92" s="30">
        <f t="shared" si="4"/>
        <v>0</v>
      </c>
      <c r="M92" s="24"/>
      <c r="N92" s="24"/>
      <c r="O92" s="56" t="s">
        <v>253</v>
      </c>
      <c r="P92" s="77" t="s">
        <v>213</v>
      </c>
    </row>
    <row r="93" spans="1:16" ht="76.5" x14ac:dyDescent="0.25">
      <c r="A93" s="34" t="s">
        <v>205</v>
      </c>
      <c r="B93" s="62" t="s">
        <v>197</v>
      </c>
      <c r="C93" s="32"/>
      <c r="D93" s="30">
        <v>550</v>
      </c>
      <c r="E93" s="32"/>
      <c r="F93" s="32"/>
      <c r="G93" s="4"/>
      <c r="H93" s="30">
        <v>550</v>
      </c>
      <c r="I93" s="30"/>
      <c r="J93" s="30"/>
      <c r="K93" s="30"/>
      <c r="L93" s="30">
        <f t="shared" si="4"/>
        <v>550</v>
      </c>
      <c r="M93" s="24"/>
      <c r="N93" s="24"/>
      <c r="O93" s="50" t="s">
        <v>196</v>
      </c>
      <c r="P93" s="77" t="s">
        <v>213</v>
      </c>
    </row>
    <row r="94" spans="1:16" ht="25.5" x14ac:dyDescent="0.25">
      <c r="A94" s="52" t="s">
        <v>206</v>
      </c>
      <c r="B94" s="54" t="s">
        <v>193</v>
      </c>
      <c r="C94" s="55"/>
      <c r="D94" s="30">
        <v>24230</v>
      </c>
      <c r="E94" s="55"/>
      <c r="F94" s="55"/>
      <c r="G94" s="4"/>
      <c r="H94" s="30">
        <v>24230</v>
      </c>
      <c r="I94" s="30"/>
      <c r="J94" s="30"/>
      <c r="K94" s="30"/>
      <c r="L94" s="30">
        <f t="shared" si="4"/>
        <v>24230</v>
      </c>
      <c r="M94" s="24"/>
      <c r="N94" s="24"/>
      <c r="O94" s="50" t="s">
        <v>214</v>
      </c>
      <c r="P94" s="77" t="s">
        <v>213</v>
      </c>
    </row>
    <row r="95" spans="1:16" ht="63.75" x14ac:dyDescent="0.25">
      <c r="A95" s="52" t="s">
        <v>207</v>
      </c>
      <c r="B95" s="36" t="s">
        <v>139</v>
      </c>
      <c r="C95" s="32"/>
      <c r="D95" s="30">
        <v>1216.8</v>
      </c>
      <c r="E95" s="32"/>
      <c r="F95" s="32"/>
      <c r="G95" s="4"/>
      <c r="H95" s="30">
        <v>1216.8</v>
      </c>
      <c r="I95" s="30"/>
      <c r="J95" s="30"/>
      <c r="K95" s="30"/>
      <c r="L95" s="30">
        <f t="shared" si="4"/>
        <v>1216.8</v>
      </c>
      <c r="M95" s="24"/>
      <c r="N95" s="24"/>
      <c r="O95" s="50" t="s">
        <v>215</v>
      </c>
      <c r="P95" s="77" t="s">
        <v>213</v>
      </c>
    </row>
    <row r="96" spans="1:16" ht="51" x14ac:dyDescent="0.25">
      <c r="A96" s="52" t="s">
        <v>208</v>
      </c>
      <c r="B96" s="36" t="s">
        <v>140</v>
      </c>
      <c r="C96" s="30">
        <v>2394.8000000000002</v>
      </c>
      <c r="D96" s="30">
        <v>1363019.4</v>
      </c>
      <c r="E96" s="32"/>
      <c r="F96" s="32"/>
      <c r="G96" s="30">
        <v>2394.8000000000002</v>
      </c>
      <c r="H96" s="30">
        <v>1363019.4</v>
      </c>
      <c r="I96" s="30"/>
      <c r="J96" s="30"/>
      <c r="K96" s="30">
        <f>G96</f>
        <v>2394.8000000000002</v>
      </c>
      <c r="L96" s="30">
        <f t="shared" si="4"/>
        <v>1363019.4</v>
      </c>
      <c r="M96" s="24"/>
      <c r="N96" s="24"/>
      <c r="O96" s="50" t="s">
        <v>254</v>
      </c>
      <c r="P96" s="77" t="s">
        <v>213</v>
      </c>
    </row>
    <row r="97" spans="1:16" ht="38.25" x14ac:dyDescent="0.25">
      <c r="A97" s="34" t="s">
        <v>209</v>
      </c>
      <c r="B97" s="36" t="s">
        <v>141</v>
      </c>
      <c r="C97" s="32"/>
      <c r="D97" s="30">
        <v>41914.400000000001</v>
      </c>
      <c r="E97" s="32"/>
      <c r="F97" s="32"/>
      <c r="G97" s="4"/>
      <c r="H97" s="30">
        <v>41914.400000000001</v>
      </c>
      <c r="I97" s="30"/>
      <c r="J97" s="30"/>
      <c r="K97" s="30"/>
      <c r="L97" s="30">
        <f t="shared" si="4"/>
        <v>41914.400000000001</v>
      </c>
      <c r="M97" s="24"/>
      <c r="N97" s="24"/>
      <c r="O97" s="50" t="s">
        <v>256</v>
      </c>
      <c r="P97" s="77" t="s">
        <v>213</v>
      </c>
    </row>
    <row r="98" spans="1:16" ht="89.25" x14ac:dyDescent="0.25">
      <c r="A98" s="66" t="s">
        <v>210</v>
      </c>
      <c r="B98" s="67" t="s">
        <v>211</v>
      </c>
      <c r="C98" s="68"/>
      <c r="D98" s="30">
        <v>20000</v>
      </c>
      <c r="E98" s="68"/>
      <c r="F98" s="30">
        <v>20000</v>
      </c>
      <c r="G98" s="4"/>
      <c r="H98" s="30">
        <v>19189.7</v>
      </c>
      <c r="I98" s="30"/>
      <c r="J98" s="30">
        <v>20000</v>
      </c>
      <c r="K98" s="30"/>
      <c r="L98" s="30">
        <f t="shared" si="4"/>
        <v>19189.7</v>
      </c>
      <c r="M98" s="24"/>
      <c r="N98" s="99">
        <v>20000</v>
      </c>
      <c r="O98" s="51" t="s">
        <v>255</v>
      </c>
      <c r="P98" s="77" t="s">
        <v>213</v>
      </c>
    </row>
    <row r="99" spans="1:16" ht="38.25" x14ac:dyDescent="0.25">
      <c r="A99" s="37" t="s">
        <v>136</v>
      </c>
      <c r="B99" s="39" t="s">
        <v>142</v>
      </c>
      <c r="C99" s="33"/>
      <c r="D99" s="41">
        <f>D100+D101</f>
        <v>139611.5</v>
      </c>
      <c r="E99" s="31"/>
      <c r="F99" s="31"/>
      <c r="G99" s="38"/>
      <c r="H99" s="41">
        <f>H100+H101</f>
        <v>139351.70000000001</v>
      </c>
      <c r="I99" s="41"/>
      <c r="J99" s="41"/>
      <c r="K99" s="41"/>
      <c r="L99" s="41">
        <f>L100+L101</f>
        <v>139351.70000000001</v>
      </c>
      <c r="M99" s="24"/>
      <c r="N99" s="24"/>
      <c r="O99" s="5" t="s">
        <v>183</v>
      </c>
      <c r="P99" s="24"/>
    </row>
    <row r="100" spans="1:16" ht="51" x14ac:dyDescent="0.25">
      <c r="A100" s="34" t="s">
        <v>143</v>
      </c>
      <c r="B100" s="42" t="s">
        <v>144</v>
      </c>
      <c r="C100" s="32"/>
      <c r="D100" s="30">
        <v>91454</v>
      </c>
      <c r="E100" s="32"/>
      <c r="F100" s="32"/>
      <c r="G100" s="4"/>
      <c r="H100" s="30">
        <v>91194.2</v>
      </c>
      <c r="I100" s="30"/>
      <c r="J100" s="30"/>
      <c r="K100" s="30"/>
      <c r="L100" s="30">
        <f t="shared" ref="L100:L101" si="5">H100</f>
        <v>91194.2</v>
      </c>
      <c r="M100" s="24"/>
      <c r="N100" s="24"/>
      <c r="O100" s="51" t="s">
        <v>189</v>
      </c>
      <c r="P100" s="77" t="s">
        <v>213</v>
      </c>
    </row>
    <row r="101" spans="1:16" ht="63.75" x14ac:dyDescent="0.25">
      <c r="A101" s="34" t="s">
        <v>145</v>
      </c>
      <c r="B101" s="42" t="s">
        <v>146</v>
      </c>
      <c r="C101" s="29"/>
      <c r="D101" s="30">
        <v>48157.5</v>
      </c>
      <c r="E101" s="32"/>
      <c r="F101" s="32"/>
      <c r="G101" s="4"/>
      <c r="H101" s="30">
        <v>48157.5</v>
      </c>
      <c r="I101" s="30"/>
      <c r="J101" s="30"/>
      <c r="K101" s="30"/>
      <c r="L101" s="30">
        <f t="shared" si="5"/>
        <v>48157.5</v>
      </c>
      <c r="M101" s="24"/>
      <c r="N101" s="24"/>
      <c r="O101" s="56" t="s">
        <v>219</v>
      </c>
      <c r="P101" s="77" t="s">
        <v>213</v>
      </c>
    </row>
    <row r="102" spans="1:16" s="48" customFormat="1" ht="26.25" customHeight="1" x14ac:dyDescent="0.25">
      <c r="A102" s="37"/>
      <c r="B102" s="47" t="s">
        <v>35</v>
      </c>
      <c r="C102" s="5">
        <f>C14+C16+C72+C74+C77+C79+C81+C84+C86+C89+C99</f>
        <v>4798</v>
      </c>
      <c r="D102" s="5">
        <f>D14+D16+D72+D74+D77+D79+D81+D84+D86+D89+D99</f>
        <v>2560391.5</v>
      </c>
      <c r="E102" s="31"/>
      <c r="F102" s="5">
        <f>F14+F16+F72+F74+F77+F79+F81+F84+F86+F89+F99</f>
        <v>20000</v>
      </c>
      <c r="G102" s="5">
        <f>G14+G16+G72+G74+G77+G79+G81+G84+G86+G89+G99</f>
        <v>2394.8000000000002</v>
      </c>
      <c r="H102" s="5">
        <f>H14+H16+H72+H74+H77+H79+H81+H84+H86+H89+H99</f>
        <v>2521091.1</v>
      </c>
      <c r="I102" s="41"/>
      <c r="J102" s="5">
        <f>J14+J16+J72+J74+J77+J79+J81+J84+J86+J89+J99</f>
        <v>20000</v>
      </c>
      <c r="K102" s="5">
        <f>K14+K16+K72+K74+K77+K79+K81+K84+K86+K89+K99</f>
        <v>2394.8000000000002</v>
      </c>
      <c r="L102" s="5">
        <f>L14+L16+L72+L74+L77+L79+L81+L84+L86+L89+L99</f>
        <v>2521091.1</v>
      </c>
      <c r="M102" s="27"/>
      <c r="N102" s="5">
        <f>N14+N16+N72+N74+N77+N79+N81+N84+N86+N89+N99</f>
        <v>20000</v>
      </c>
      <c r="O102" s="27"/>
      <c r="P102" s="27"/>
    </row>
    <row r="103" spans="1:16" ht="15.75" x14ac:dyDescent="0.25">
      <c r="A103" s="37" t="s">
        <v>147</v>
      </c>
      <c r="B103" s="142" t="s">
        <v>148</v>
      </c>
      <c r="C103" s="133"/>
      <c r="D103" s="133"/>
      <c r="E103" s="133"/>
      <c r="F103" s="133"/>
      <c r="G103" s="133"/>
      <c r="H103" s="133"/>
      <c r="I103" s="133"/>
      <c r="J103" s="133"/>
      <c r="K103" s="133"/>
      <c r="L103" s="133"/>
      <c r="M103" s="133"/>
      <c r="N103" s="133"/>
      <c r="O103" s="133"/>
      <c r="P103" s="134"/>
    </row>
    <row r="104" spans="1:16" x14ac:dyDescent="0.25">
      <c r="A104" s="143" t="s">
        <v>49</v>
      </c>
      <c r="B104" s="109"/>
      <c r="C104" s="109"/>
      <c r="D104" s="109"/>
      <c r="E104" s="109"/>
      <c r="F104" s="109"/>
      <c r="G104" s="109"/>
      <c r="H104" s="109"/>
      <c r="I104" s="109"/>
      <c r="J104" s="109"/>
      <c r="K104" s="109"/>
      <c r="L104" s="110"/>
      <c r="M104" s="110"/>
      <c r="N104" s="110"/>
      <c r="O104" s="110"/>
      <c r="P104" s="111"/>
    </row>
    <row r="105" spans="1:16" ht="25.5" x14ac:dyDescent="0.25">
      <c r="A105" s="37" t="s">
        <v>149</v>
      </c>
      <c r="B105" s="39" t="s">
        <v>150</v>
      </c>
      <c r="C105" s="41">
        <f>SUM(C106:C106)</f>
        <v>0</v>
      </c>
      <c r="D105" s="41">
        <f>SUM(D106:D106)</f>
        <v>0</v>
      </c>
      <c r="E105" s="31"/>
      <c r="F105" s="31"/>
      <c r="G105" s="41">
        <f>SUM(G106:G106)</f>
        <v>0</v>
      </c>
      <c r="H105" s="41">
        <f>SUM(H106:H106)</f>
        <v>0</v>
      </c>
      <c r="I105" s="41"/>
      <c r="J105" s="41"/>
      <c r="K105" s="41">
        <f>SUM(K106:K106)</f>
        <v>0</v>
      </c>
      <c r="L105" s="41">
        <f>SUM(L106:L106)</f>
        <v>0</v>
      </c>
      <c r="M105" s="24"/>
      <c r="N105" s="24"/>
      <c r="O105" s="5" t="s">
        <v>183</v>
      </c>
      <c r="P105" s="24"/>
    </row>
    <row r="106" spans="1:16" ht="63.75" x14ac:dyDescent="0.25">
      <c r="A106" s="34" t="s">
        <v>17</v>
      </c>
      <c r="B106" s="6" t="s">
        <v>151</v>
      </c>
      <c r="C106" s="32"/>
      <c r="D106" s="30">
        <v>0</v>
      </c>
      <c r="E106" s="32"/>
      <c r="F106" s="32"/>
      <c r="G106" s="4"/>
      <c r="H106" s="30">
        <v>0</v>
      </c>
      <c r="I106" s="30"/>
      <c r="J106" s="30"/>
      <c r="K106" s="30"/>
      <c r="L106" s="30">
        <f t="shared" ref="L106:L113" si="6">H106</f>
        <v>0</v>
      </c>
      <c r="M106" s="24"/>
      <c r="N106" s="24"/>
      <c r="O106" s="56" t="s">
        <v>217</v>
      </c>
      <c r="P106" s="77" t="s">
        <v>213</v>
      </c>
    </row>
    <row r="107" spans="1:16" ht="25.5" x14ac:dyDescent="0.25">
      <c r="A107" s="37" t="s">
        <v>152</v>
      </c>
      <c r="B107" s="43" t="s">
        <v>153</v>
      </c>
      <c r="C107" s="31"/>
      <c r="D107" s="41">
        <f>D108</f>
        <v>0</v>
      </c>
      <c r="E107" s="31"/>
      <c r="F107" s="31"/>
      <c r="G107" s="38"/>
      <c r="H107" s="41">
        <f>H108</f>
        <v>0</v>
      </c>
      <c r="I107" s="41"/>
      <c r="J107" s="41"/>
      <c r="K107" s="41"/>
      <c r="L107" s="41">
        <f>L108</f>
        <v>0</v>
      </c>
      <c r="M107" s="24"/>
      <c r="N107" s="24"/>
      <c r="O107" s="41" t="s">
        <v>182</v>
      </c>
      <c r="P107" s="24"/>
    </row>
    <row r="108" spans="1:16" ht="76.5" x14ac:dyDescent="0.25">
      <c r="A108" s="34" t="s">
        <v>154</v>
      </c>
      <c r="B108" s="6" t="s">
        <v>155</v>
      </c>
      <c r="C108" s="32"/>
      <c r="D108" s="30">
        <v>0</v>
      </c>
      <c r="E108" s="32"/>
      <c r="F108" s="32"/>
      <c r="G108" s="4"/>
      <c r="H108" s="30">
        <v>0</v>
      </c>
      <c r="I108" s="30"/>
      <c r="J108" s="30"/>
      <c r="K108" s="30"/>
      <c r="L108" s="30">
        <f t="shared" si="6"/>
        <v>0</v>
      </c>
      <c r="M108" s="24"/>
      <c r="N108" s="24"/>
      <c r="O108" s="85" t="s">
        <v>237</v>
      </c>
      <c r="P108" s="77" t="s">
        <v>213</v>
      </c>
    </row>
    <row r="109" spans="1:16" ht="38.25" x14ac:dyDescent="0.25">
      <c r="A109" s="37" t="s">
        <v>156</v>
      </c>
      <c r="B109" s="39" t="s">
        <v>157</v>
      </c>
      <c r="C109" s="31"/>
      <c r="D109" s="5">
        <f>D110+D111+D113</f>
        <v>0</v>
      </c>
      <c r="E109" s="31"/>
      <c r="F109" s="31"/>
      <c r="G109" s="38"/>
      <c r="H109" s="5">
        <f>H110+H111+H113</f>
        <v>0</v>
      </c>
      <c r="I109" s="5"/>
      <c r="J109" s="5"/>
      <c r="K109" s="5"/>
      <c r="L109" s="5">
        <f>L110+L111+L113</f>
        <v>0</v>
      </c>
      <c r="M109" s="24"/>
      <c r="N109" s="24"/>
      <c r="O109" s="41" t="s">
        <v>182</v>
      </c>
      <c r="P109" s="24"/>
    </row>
    <row r="110" spans="1:16" ht="51" x14ac:dyDescent="0.25">
      <c r="A110" s="34" t="s">
        <v>158</v>
      </c>
      <c r="B110" s="6" t="s">
        <v>159</v>
      </c>
      <c r="C110" s="32"/>
      <c r="D110" s="4">
        <v>0</v>
      </c>
      <c r="E110" s="32"/>
      <c r="F110" s="32"/>
      <c r="G110" s="4"/>
      <c r="H110" s="4">
        <v>0</v>
      </c>
      <c r="I110" s="4"/>
      <c r="J110" s="4"/>
      <c r="K110" s="4"/>
      <c r="L110" s="30">
        <f t="shared" si="6"/>
        <v>0</v>
      </c>
      <c r="M110" s="24"/>
      <c r="N110" s="24"/>
      <c r="O110" s="139" t="s">
        <v>198</v>
      </c>
      <c r="P110" s="24"/>
    </row>
    <row r="111" spans="1:16" ht="51" x14ac:dyDescent="0.25">
      <c r="A111" s="34" t="s">
        <v>160</v>
      </c>
      <c r="B111" s="6" t="s">
        <v>161</v>
      </c>
      <c r="C111" s="32"/>
      <c r="D111" s="4">
        <v>0</v>
      </c>
      <c r="E111" s="32"/>
      <c r="F111" s="32"/>
      <c r="G111" s="4"/>
      <c r="H111" s="4">
        <v>0</v>
      </c>
      <c r="I111" s="4"/>
      <c r="J111" s="4"/>
      <c r="K111" s="4"/>
      <c r="L111" s="30">
        <f t="shared" si="6"/>
        <v>0</v>
      </c>
      <c r="M111" s="24"/>
      <c r="N111" s="24"/>
      <c r="O111" s="140"/>
      <c r="P111" s="24"/>
    </row>
    <row r="112" spans="1:16" ht="25.5" x14ac:dyDescent="0.25">
      <c r="A112" s="34" t="s">
        <v>162</v>
      </c>
      <c r="B112" s="6" t="s">
        <v>163</v>
      </c>
      <c r="C112" s="32"/>
      <c r="D112" s="4">
        <v>0</v>
      </c>
      <c r="E112" s="32"/>
      <c r="F112" s="32"/>
      <c r="G112" s="4"/>
      <c r="H112" s="4">
        <v>0</v>
      </c>
      <c r="I112" s="4"/>
      <c r="J112" s="4"/>
      <c r="K112" s="4"/>
      <c r="L112" s="30">
        <f t="shared" si="6"/>
        <v>0</v>
      </c>
      <c r="M112" s="24"/>
      <c r="N112" s="24"/>
      <c r="O112" s="141"/>
      <c r="P112" s="24"/>
    </row>
    <row r="113" spans="1:16" ht="38.25" x14ac:dyDescent="0.25">
      <c r="A113" s="34" t="s">
        <v>164</v>
      </c>
      <c r="B113" s="6" t="s">
        <v>165</v>
      </c>
      <c r="C113" s="32"/>
      <c r="D113" s="4">
        <v>0</v>
      </c>
      <c r="E113" s="32"/>
      <c r="F113" s="32"/>
      <c r="G113" s="4"/>
      <c r="H113" s="4">
        <v>0</v>
      </c>
      <c r="I113" s="4"/>
      <c r="J113" s="4"/>
      <c r="K113" s="4"/>
      <c r="L113" s="30">
        <f t="shared" si="6"/>
        <v>0</v>
      </c>
      <c r="M113" s="24"/>
      <c r="N113" s="24"/>
      <c r="O113" s="30" t="s">
        <v>182</v>
      </c>
      <c r="P113" s="24"/>
    </row>
    <row r="114" spans="1:16" x14ac:dyDescent="0.25">
      <c r="A114" s="108" t="s">
        <v>135</v>
      </c>
      <c r="B114" s="109"/>
      <c r="C114" s="109"/>
      <c r="D114" s="109"/>
      <c r="E114" s="109"/>
      <c r="F114" s="109"/>
      <c r="G114" s="109"/>
      <c r="H114" s="109"/>
      <c r="I114" s="109"/>
      <c r="J114" s="109"/>
      <c r="K114" s="109"/>
      <c r="L114" s="110"/>
      <c r="M114" s="110"/>
      <c r="N114" s="110"/>
      <c r="O114" s="110"/>
      <c r="P114" s="111"/>
    </row>
    <row r="115" spans="1:16" ht="51" x14ac:dyDescent="0.25">
      <c r="A115" s="37" t="s">
        <v>166</v>
      </c>
      <c r="B115" s="39" t="s">
        <v>167</v>
      </c>
      <c r="C115" s="31"/>
      <c r="D115" s="5">
        <f>SUM(D116:D118)</f>
        <v>75118.899999999994</v>
      </c>
      <c r="E115" s="31"/>
      <c r="F115" s="31"/>
      <c r="G115" s="38"/>
      <c r="H115" s="5">
        <f>SUM(H116:H118)</f>
        <v>74227.899999999994</v>
      </c>
      <c r="I115" s="5"/>
      <c r="J115" s="5"/>
      <c r="K115" s="5"/>
      <c r="L115" s="5">
        <f>SUM(L116:L118)</f>
        <v>74227.899999999994</v>
      </c>
      <c r="M115" s="24"/>
      <c r="N115" s="24"/>
      <c r="O115" s="5" t="s">
        <v>183</v>
      </c>
      <c r="P115" s="24"/>
    </row>
    <row r="116" spans="1:16" ht="204" x14ac:dyDescent="0.25">
      <c r="A116" s="34" t="s">
        <v>168</v>
      </c>
      <c r="B116" s="36" t="s">
        <v>4</v>
      </c>
      <c r="C116" s="32"/>
      <c r="D116" s="4">
        <v>32270.9</v>
      </c>
      <c r="E116" s="32"/>
      <c r="F116" s="32"/>
      <c r="G116" s="4"/>
      <c r="H116" s="4">
        <v>35501.300000000003</v>
      </c>
      <c r="I116" s="4"/>
      <c r="J116" s="4"/>
      <c r="K116" s="4"/>
      <c r="L116" s="4">
        <f>H116</f>
        <v>35501.300000000003</v>
      </c>
      <c r="M116" s="24"/>
      <c r="N116" s="24"/>
      <c r="O116" s="56" t="s">
        <v>236</v>
      </c>
      <c r="P116" s="77" t="s">
        <v>213</v>
      </c>
    </row>
    <row r="117" spans="1:16" ht="63.75" x14ac:dyDescent="0.25">
      <c r="A117" s="34" t="s">
        <v>169</v>
      </c>
      <c r="B117" s="36" t="s">
        <v>5</v>
      </c>
      <c r="C117" s="32"/>
      <c r="D117" s="4">
        <v>10942.9</v>
      </c>
      <c r="E117" s="32"/>
      <c r="F117" s="32"/>
      <c r="G117" s="4"/>
      <c r="H117" s="4">
        <v>7050.8</v>
      </c>
      <c r="I117" s="4"/>
      <c r="J117" s="4"/>
      <c r="K117" s="4"/>
      <c r="L117" s="4">
        <f t="shared" ref="L117:L124" si="7">H117</f>
        <v>7050.8</v>
      </c>
      <c r="M117" s="24"/>
      <c r="N117" s="24"/>
      <c r="O117" s="56" t="s">
        <v>235</v>
      </c>
      <c r="P117" s="77" t="s">
        <v>213</v>
      </c>
    </row>
    <row r="118" spans="1:16" ht="51" x14ac:dyDescent="0.25">
      <c r="A118" s="34" t="s">
        <v>170</v>
      </c>
      <c r="B118" s="28" t="s">
        <v>3</v>
      </c>
      <c r="C118" s="32"/>
      <c r="D118" s="4">
        <v>31905.1</v>
      </c>
      <c r="E118" s="32"/>
      <c r="F118" s="32"/>
      <c r="G118" s="4"/>
      <c r="H118" s="4">
        <v>31675.8</v>
      </c>
      <c r="I118" s="4"/>
      <c r="J118" s="4"/>
      <c r="K118" s="4"/>
      <c r="L118" s="4">
        <f t="shared" si="7"/>
        <v>31675.8</v>
      </c>
      <c r="M118" s="24"/>
      <c r="N118" s="24"/>
      <c r="O118" s="83" t="s">
        <v>234</v>
      </c>
      <c r="P118" s="77" t="s">
        <v>213</v>
      </c>
    </row>
    <row r="119" spans="1:16" ht="63.75" x14ac:dyDescent="0.25">
      <c r="A119" s="37" t="s">
        <v>171</v>
      </c>
      <c r="B119" s="40" t="s">
        <v>172</v>
      </c>
      <c r="C119" s="31"/>
      <c r="D119" s="5">
        <f>SUM(D120:D124)</f>
        <v>528289.6</v>
      </c>
      <c r="E119" s="31"/>
      <c r="F119" s="31"/>
      <c r="G119" s="38"/>
      <c r="H119" s="5">
        <f>SUM(H120:H124)</f>
        <v>522132.4</v>
      </c>
      <c r="I119" s="5"/>
      <c r="J119" s="5"/>
      <c r="K119" s="5"/>
      <c r="L119" s="5">
        <f>SUM(L120:L124)</f>
        <v>522132.4</v>
      </c>
      <c r="M119" s="24"/>
      <c r="N119" s="24"/>
      <c r="O119" s="5" t="s">
        <v>183</v>
      </c>
      <c r="P119" s="24"/>
    </row>
    <row r="120" spans="1:16" ht="63.75" x14ac:dyDescent="0.25">
      <c r="A120" s="34" t="s">
        <v>173</v>
      </c>
      <c r="B120" s="42" t="s">
        <v>174</v>
      </c>
      <c r="C120" s="32"/>
      <c r="D120" s="4">
        <v>99979.6</v>
      </c>
      <c r="E120" s="32"/>
      <c r="F120" s="32"/>
      <c r="G120" s="4"/>
      <c r="H120" s="4">
        <v>99939.6</v>
      </c>
      <c r="I120" s="4"/>
      <c r="J120" s="4"/>
      <c r="K120" s="4"/>
      <c r="L120" s="4">
        <f t="shared" si="7"/>
        <v>99939.6</v>
      </c>
      <c r="M120" s="24"/>
      <c r="N120" s="24"/>
      <c r="O120" s="56" t="s">
        <v>218</v>
      </c>
      <c r="P120" s="77" t="s">
        <v>213</v>
      </c>
    </row>
    <row r="121" spans="1:16" ht="76.5" x14ac:dyDescent="0.25">
      <c r="A121" s="34" t="s">
        <v>175</v>
      </c>
      <c r="B121" s="28" t="s">
        <v>43</v>
      </c>
      <c r="C121" s="32"/>
      <c r="D121" s="4">
        <v>225562</v>
      </c>
      <c r="E121" s="32"/>
      <c r="F121" s="32"/>
      <c r="G121" s="4"/>
      <c r="H121" s="4">
        <v>223869.8</v>
      </c>
      <c r="I121" s="4"/>
      <c r="J121" s="4"/>
      <c r="K121" s="4"/>
      <c r="L121" s="4">
        <f t="shared" si="7"/>
        <v>223869.8</v>
      </c>
      <c r="M121" s="24"/>
      <c r="N121" s="24"/>
      <c r="O121" s="56" t="s">
        <v>263</v>
      </c>
      <c r="P121" s="77" t="s">
        <v>213</v>
      </c>
    </row>
    <row r="122" spans="1:16" ht="63.75" x14ac:dyDescent="0.25">
      <c r="A122" s="34" t="s">
        <v>176</v>
      </c>
      <c r="B122" s="28" t="s">
        <v>44</v>
      </c>
      <c r="C122" s="32"/>
      <c r="D122" s="4">
        <v>87614.1</v>
      </c>
      <c r="E122" s="32"/>
      <c r="F122" s="32"/>
      <c r="G122" s="4"/>
      <c r="H122" s="4">
        <v>84435.5</v>
      </c>
      <c r="I122" s="4"/>
      <c r="J122" s="4"/>
      <c r="K122" s="4"/>
      <c r="L122" s="4">
        <f t="shared" si="7"/>
        <v>84435.5</v>
      </c>
      <c r="M122" s="24"/>
      <c r="N122" s="24"/>
      <c r="O122" s="102" t="s">
        <v>190</v>
      </c>
      <c r="P122" s="77" t="s">
        <v>213</v>
      </c>
    </row>
    <row r="123" spans="1:16" ht="38.25" x14ac:dyDescent="0.25">
      <c r="A123" s="34" t="s">
        <v>177</v>
      </c>
      <c r="B123" s="6" t="s">
        <v>178</v>
      </c>
      <c r="C123" s="32"/>
      <c r="D123" s="61">
        <v>110403.1</v>
      </c>
      <c r="E123" s="32"/>
      <c r="F123" s="32"/>
      <c r="G123" s="4"/>
      <c r="H123" s="4">
        <v>109206.68</v>
      </c>
      <c r="I123" s="4"/>
      <c r="J123" s="4"/>
      <c r="K123" s="4"/>
      <c r="L123" s="4">
        <f t="shared" si="7"/>
        <v>109206.7</v>
      </c>
      <c r="M123" s="24"/>
      <c r="N123" s="24"/>
      <c r="O123" s="56" t="s">
        <v>221</v>
      </c>
      <c r="P123" s="77" t="s">
        <v>213</v>
      </c>
    </row>
    <row r="124" spans="1:16" ht="38.25" x14ac:dyDescent="0.25">
      <c r="A124" s="34" t="s">
        <v>179</v>
      </c>
      <c r="B124" s="42" t="s">
        <v>180</v>
      </c>
      <c r="C124" s="32"/>
      <c r="D124" s="61">
        <v>4730.8</v>
      </c>
      <c r="E124" s="32"/>
      <c r="F124" s="32"/>
      <c r="G124" s="4"/>
      <c r="H124" s="4">
        <v>4680.78</v>
      </c>
      <c r="I124" s="4"/>
      <c r="J124" s="4"/>
      <c r="K124" s="4"/>
      <c r="L124" s="4">
        <f t="shared" si="7"/>
        <v>4680.8</v>
      </c>
      <c r="M124" s="24"/>
      <c r="N124" s="24"/>
      <c r="O124" s="56" t="s">
        <v>222</v>
      </c>
      <c r="P124" s="77" t="s">
        <v>213</v>
      </c>
    </row>
    <row r="125" spans="1:16" s="48" customFormat="1" ht="18" customHeight="1" x14ac:dyDescent="0.25">
      <c r="A125" s="37"/>
      <c r="B125" s="47" t="s">
        <v>36</v>
      </c>
      <c r="C125" s="46">
        <f>C105+C107+C109+C115+C119</f>
        <v>0</v>
      </c>
      <c r="D125" s="46">
        <f>D105+D107+D109+D115+D119</f>
        <v>603408.5</v>
      </c>
      <c r="E125" s="31"/>
      <c r="F125" s="31"/>
      <c r="G125" s="46">
        <f>G105+G107+G109+G115+G119</f>
        <v>0</v>
      </c>
      <c r="H125" s="46">
        <f>H105+H107+H109+H115+H119</f>
        <v>596360.30000000005</v>
      </c>
      <c r="I125" s="5"/>
      <c r="J125" s="5"/>
      <c r="K125" s="46">
        <f>K105+K107+K109+K115+K119</f>
        <v>0</v>
      </c>
      <c r="L125" s="46">
        <f>L105+L107+L109+L115+L119</f>
        <v>596360.30000000005</v>
      </c>
      <c r="M125" s="27"/>
      <c r="N125" s="27"/>
      <c r="O125" s="27"/>
      <c r="P125" s="27"/>
    </row>
    <row r="126" spans="1:16" ht="20.25" customHeight="1" x14ac:dyDescent="0.25">
      <c r="A126" s="44"/>
      <c r="B126" s="45" t="s">
        <v>181</v>
      </c>
      <c r="C126" s="5">
        <f>C125+C102</f>
        <v>4798</v>
      </c>
      <c r="D126" s="5">
        <f>D125+D102</f>
        <v>3163800</v>
      </c>
      <c r="E126" s="31"/>
      <c r="F126" s="5">
        <f>F125+F102</f>
        <v>20000</v>
      </c>
      <c r="G126" s="5">
        <f>G125+G102</f>
        <v>2394.8000000000002</v>
      </c>
      <c r="H126" s="5">
        <f>H125+H102</f>
        <v>3117451.4</v>
      </c>
      <c r="I126" s="46"/>
      <c r="J126" s="5">
        <f>J125+J102</f>
        <v>20000</v>
      </c>
      <c r="K126" s="5">
        <f>K125+K102</f>
        <v>2394.8000000000002</v>
      </c>
      <c r="L126" s="5">
        <f>L125+L102</f>
        <v>3117451.4</v>
      </c>
      <c r="M126" s="24"/>
      <c r="N126" s="5">
        <f>N125+N102</f>
        <v>20000</v>
      </c>
      <c r="O126" s="24"/>
      <c r="P126" s="24"/>
    </row>
    <row r="127" spans="1:16" x14ac:dyDescent="0.25">
      <c r="D127" s="60"/>
      <c r="H127" s="82"/>
    </row>
    <row r="128" spans="1:16" x14ac:dyDescent="0.25">
      <c r="C128" s="2"/>
      <c r="D128" s="60"/>
      <c r="H128" s="63"/>
      <c r="L128" s="60"/>
    </row>
    <row r="129" spans="1:8" x14ac:dyDescent="0.25">
      <c r="G129"/>
      <c r="H129"/>
    </row>
    <row r="132" spans="1:8" x14ac:dyDescent="0.25">
      <c r="D132" s="60"/>
    </row>
    <row r="133" spans="1:8" s="48" customFormat="1" x14ac:dyDescent="0.25">
      <c r="A133" s="70"/>
      <c r="D133" s="71"/>
      <c r="G133" s="72"/>
      <c r="H133" s="72"/>
    </row>
    <row r="134" spans="1:8" x14ac:dyDescent="0.25">
      <c r="B134" s="69"/>
      <c r="D134" s="60"/>
    </row>
    <row r="135" spans="1:8" x14ac:dyDescent="0.25">
      <c r="B135" s="69"/>
    </row>
    <row r="136" spans="1:8" x14ac:dyDescent="0.25">
      <c r="B136" s="69"/>
    </row>
    <row r="137" spans="1:8" x14ac:dyDescent="0.25">
      <c r="B137" s="105"/>
    </row>
    <row r="138" spans="1:8" x14ac:dyDescent="0.25">
      <c r="B138" s="105"/>
    </row>
    <row r="139" spans="1:8" x14ac:dyDescent="0.25">
      <c r="B139" s="69"/>
    </row>
    <row r="140" spans="1:8" x14ac:dyDescent="0.25">
      <c r="B140" s="69"/>
    </row>
    <row r="141" spans="1:8" x14ac:dyDescent="0.25">
      <c r="B141" s="69"/>
    </row>
    <row r="142" spans="1:8" x14ac:dyDescent="0.25">
      <c r="B142" s="69"/>
    </row>
    <row r="143" spans="1:8" x14ac:dyDescent="0.25">
      <c r="B143" s="69"/>
    </row>
    <row r="144" spans="1:8" x14ac:dyDescent="0.25">
      <c r="B144" s="105"/>
    </row>
    <row r="145" spans="1:8" x14ac:dyDescent="0.25">
      <c r="B145" s="105"/>
    </row>
    <row r="146" spans="1:8" x14ac:dyDescent="0.25">
      <c r="B146" s="69"/>
    </row>
    <row r="147" spans="1:8" x14ac:dyDescent="0.25">
      <c r="B147" s="69"/>
    </row>
    <row r="148" spans="1:8" x14ac:dyDescent="0.25">
      <c r="B148" s="69"/>
    </row>
    <row r="149" spans="1:8" x14ac:dyDescent="0.25">
      <c r="B149" s="69"/>
    </row>
    <row r="150" spans="1:8" x14ac:dyDescent="0.25">
      <c r="B150" s="69"/>
    </row>
    <row r="151" spans="1:8" x14ac:dyDescent="0.25">
      <c r="B151" s="69"/>
    </row>
    <row r="152" spans="1:8" s="48" customFormat="1" x14ac:dyDescent="0.25">
      <c r="A152" s="70"/>
      <c r="G152" s="72"/>
      <c r="H152" s="72"/>
    </row>
    <row r="153" spans="1:8" x14ac:dyDescent="0.25">
      <c r="B153" s="69"/>
    </row>
    <row r="154" spans="1:8" x14ac:dyDescent="0.25">
      <c r="B154" s="69"/>
    </row>
    <row r="155" spans="1:8" x14ac:dyDescent="0.25">
      <c r="B155" s="69"/>
    </row>
    <row r="156" spans="1:8" x14ac:dyDescent="0.25">
      <c r="B156" s="69"/>
    </row>
  </sheetData>
  <autoFilter ref="A11:S128"/>
  <mergeCells count="72">
    <mergeCell ref="C44:C45"/>
    <mergeCell ref="O110:O112"/>
    <mergeCell ref="A52:A53"/>
    <mergeCell ref="B52:B53"/>
    <mergeCell ref="A82:A83"/>
    <mergeCell ref="B82:B83"/>
    <mergeCell ref="A88:P88"/>
    <mergeCell ref="B103:P103"/>
    <mergeCell ref="A104:P104"/>
    <mergeCell ref="C58:C59"/>
    <mergeCell ref="A65:A66"/>
    <mergeCell ref="B65:B66"/>
    <mergeCell ref="A54:A55"/>
    <mergeCell ref="B54:B55"/>
    <mergeCell ref="C54:C55"/>
    <mergeCell ref="A32:A33"/>
    <mergeCell ref="B32:B33"/>
    <mergeCell ref="C32:C33"/>
    <mergeCell ref="A37:A38"/>
    <mergeCell ref="B37:B38"/>
    <mergeCell ref="C37:C38"/>
    <mergeCell ref="A35:A36"/>
    <mergeCell ref="B35:B36"/>
    <mergeCell ref="C28:C29"/>
    <mergeCell ref="A30:A31"/>
    <mergeCell ref="B30:B31"/>
    <mergeCell ref="C30:C31"/>
    <mergeCell ref="A23:A24"/>
    <mergeCell ref="B23:B24"/>
    <mergeCell ref="C23:C24"/>
    <mergeCell ref="B28:B29"/>
    <mergeCell ref="A28:A29"/>
    <mergeCell ref="A21:A22"/>
    <mergeCell ref="B21:B22"/>
    <mergeCell ref="C21:C22"/>
    <mergeCell ref="O9:O10"/>
    <mergeCell ref="P9:P10"/>
    <mergeCell ref="C9:F9"/>
    <mergeCell ref="G9:J9"/>
    <mergeCell ref="B12:O12"/>
    <mergeCell ref="A13:P13"/>
    <mergeCell ref="E1:H1"/>
    <mergeCell ref="A9:A10"/>
    <mergeCell ref="B9:B10"/>
    <mergeCell ref="A2:N2"/>
    <mergeCell ref="A3:N3"/>
    <mergeCell ref="A5:J5"/>
    <mergeCell ref="A6:B6"/>
    <mergeCell ref="A7:J7"/>
    <mergeCell ref="K9:N9"/>
    <mergeCell ref="B144:B145"/>
    <mergeCell ref="B40:B41"/>
    <mergeCell ref="A40:A41"/>
    <mergeCell ref="B42:B43"/>
    <mergeCell ref="A42:A43"/>
    <mergeCell ref="A58:A59"/>
    <mergeCell ref="B58:B59"/>
    <mergeCell ref="A67:A68"/>
    <mergeCell ref="B67:B68"/>
    <mergeCell ref="A114:P114"/>
    <mergeCell ref="C82:C83"/>
    <mergeCell ref="C46:C47"/>
    <mergeCell ref="C49:C50"/>
    <mergeCell ref="C40:C41"/>
    <mergeCell ref="C42:C43"/>
    <mergeCell ref="A46:A47"/>
    <mergeCell ref="B44:B45"/>
    <mergeCell ref="B137:B138"/>
    <mergeCell ref="A49:A50"/>
    <mergeCell ref="B49:B50"/>
    <mergeCell ref="B46:B47"/>
    <mergeCell ref="A44:A45"/>
  </mergeCells>
  <pageMargins left="0.19685039370078741" right="0" top="0" bottom="0" header="0" footer="0"/>
  <pageSetup paperSize="9" scale="53"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6" sqref="C6"/>
    </sheetView>
  </sheetViews>
  <sheetFormatPr defaultRowHeight="15" x14ac:dyDescent="0.25"/>
  <cols>
    <col min="7" max="7"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Нелли Николаевна ПАВЛОВСКАЯ</dc:creator>
  <cp:lastModifiedBy>Александр Борисович Варфоломеев</cp:lastModifiedBy>
  <cp:lastPrinted>2022-07-12T12:40:30Z</cp:lastPrinted>
  <dcterms:created xsi:type="dcterms:W3CDTF">2019-04-01T15:38:14Z</dcterms:created>
  <dcterms:modified xsi:type="dcterms:W3CDTF">2023-01-26T12:05:28Z</dcterms:modified>
</cp:coreProperties>
</file>