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435" windowHeight="11505"/>
  </bookViews>
  <sheets>
    <sheet name="отчет" sheetId="2" r:id="rId1"/>
    <sheet name="показат-2" sheetId="1" r:id="rId2"/>
  </sheets>
  <calcPr calcId="145621"/>
</workbook>
</file>

<file path=xl/calcChain.xml><?xml version="1.0" encoding="utf-8"?>
<calcChain xmlns="http://schemas.openxmlformats.org/spreadsheetml/2006/main">
  <c r="O54" i="2" l="1"/>
  <c r="K54" i="2"/>
  <c r="G54" i="2"/>
  <c r="Q50" i="2"/>
  <c r="Q55" i="2" s="1"/>
  <c r="O50" i="2"/>
  <c r="N50" i="2"/>
  <c r="M50" i="2"/>
  <c r="M55" i="2" s="1"/>
  <c r="K50" i="2"/>
  <c r="J50" i="2"/>
  <c r="J55" i="2" s="1"/>
  <c r="I50" i="2"/>
  <c r="I55" i="2" s="1"/>
  <c r="G50" i="2"/>
  <c r="F50" i="2"/>
  <c r="F55" i="2" s="1"/>
  <c r="F56" i="2" s="1"/>
  <c r="O45" i="2"/>
  <c r="N45" i="2"/>
  <c r="N55" i="2" s="1"/>
  <c r="K45" i="2"/>
  <c r="J45" i="2"/>
  <c r="G45" i="2"/>
  <c r="F45" i="2"/>
  <c r="O41" i="2"/>
  <c r="K39" i="2"/>
  <c r="K55" i="2" s="1"/>
  <c r="G39" i="2"/>
  <c r="O38" i="2"/>
  <c r="K36" i="2"/>
  <c r="O34" i="2"/>
  <c r="K34" i="2" s="1"/>
  <c r="G34" i="2"/>
  <c r="K33" i="2"/>
  <c r="O32" i="2"/>
  <c r="K32" i="2"/>
  <c r="O31" i="2"/>
  <c r="O29" i="2"/>
  <c r="O39" i="2" s="1"/>
  <c r="O27" i="2"/>
  <c r="O55" i="2" s="1"/>
  <c r="K27" i="2"/>
  <c r="G27" i="2"/>
  <c r="G55" i="2" s="1"/>
  <c r="O20" i="2"/>
  <c r="H16" i="1"/>
  <c r="H15" i="1"/>
  <c r="H14" i="1"/>
  <c r="N56" i="2" l="1"/>
  <c r="O57" i="2" s="1"/>
  <c r="R55" i="2"/>
  <c r="Q57" i="2"/>
  <c r="O58" i="2"/>
  <c r="N57" i="2" l="1"/>
</calcChain>
</file>

<file path=xl/sharedStrings.xml><?xml version="1.0" encoding="utf-8"?>
<sst xmlns="http://schemas.openxmlformats.org/spreadsheetml/2006/main" count="353" uniqueCount="214">
  <si>
    <t>Сведения</t>
  </si>
  <si>
    <t>о фактически достигнутых значениях показателей (индикаторов) государственной программы</t>
  </si>
  <si>
    <t>№ п/п</t>
  </si>
  <si>
    <t>Показатель 
(индикатор) 
(наименование)</t>
  </si>
  <si>
    <t>Ед.измерения</t>
  </si>
  <si>
    <t>Значения показателей (индикаторов) государственной программы, подпрограммы</t>
  </si>
  <si>
    <t>Обоснование отклонений значений показателя (индикатора)</t>
  </si>
  <si>
    <t>Коэффициент значимости</t>
  </si>
  <si>
    <t>Год, предшествующий  отчетному</t>
  </si>
  <si>
    <t>Отчетный год</t>
  </si>
  <si>
    <t>план</t>
  </si>
  <si>
    <t>факт</t>
  </si>
  <si>
    <t>Государственная программа</t>
  </si>
  <si>
    <t>Индекс готовности Ленинградской области к информационному обществу. Индекс строится на показателях, характеризующих три ключевых фактора электронного развития региона (человеческий капитал, экономическая среда, ИКТ-инфраструктура) и показателях доступа и использования ИКТ в шести сферах деятельности: в государственном и муниципальном управлении, бизнесе, образовании, здравоохранении, культуре, а также использование ИКТ домохозяйствами и населением</t>
  </si>
  <si>
    <t>индекс</t>
  </si>
  <si>
    <t>Подпрограмма 1 "Развитие инфраструктуры информационного общества"</t>
  </si>
  <si>
    <t>1.1.1.</t>
  </si>
  <si>
    <t>Уровень развития ЕСПД (доля органов исполнительной власти, органов местного самоуправления Ленинградской области и учреждений Ленинградской области, обеспеченных проводным доступом к ЕСПД)</t>
  </si>
  <si>
    <t>проценты</t>
  </si>
  <si>
    <t>1.2.1.</t>
  </si>
  <si>
    <t>Уровень развития регионального сегмента СМЭВ ЛО (доля межведомственных запросов, осуществляемых с использованием СМЭВ, не менее)</t>
  </si>
  <si>
    <t>1.3.1.</t>
  </si>
  <si>
    <t>Уровень развития единой системы учета информационных систем Ленинградской области (доля учтенных в единой системе учета ИС информационных систем, используемых в органах государственной и муниципальной власти Ленинградской области)</t>
  </si>
  <si>
    <t>1.3.4.</t>
  </si>
  <si>
    <t>Уровень развития единой адресной системы Ленинградской области (доля актуальных и соответствующих требованиям Федеральной информационной адресной системы адресов, учтенных в единой адресной системе Ленинградской области)</t>
  </si>
  <si>
    <t>1.3.6.</t>
  </si>
  <si>
    <t>Темп развития тематических слоев карты Ленинградской области в рамках СПД</t>
  </si>
  <si>
    <t>1.4.1.</t>
  </si>
  <si>
    <t>Удельное время бесперебойного функционирования отраслевых и ведомственных информационных систем ОИВ ЛО</t>
  </si>
  <si>
    <t>1.4.2.</t>
  </si>
  <si>
    <t>Удельное время бесперебойного функционирования ЕСПД АЛО</t>
  </si>
  <si>
    <t>1.4.3.</t>
  </si>
  <si>
    <t>Количество обслуживаемых подсистем защиты информации ИС ОИВ ЛО</t>
  </si>
  <si>
    <t>шт.</t>
  </si>
  <si>
    <t>1.4.4.</t>
  </si>
  <si>
    <t>Доля обеспеченности лицензионным системным, прикладным и специальным ПО, для внедрения информационных систем, созданных в рамках государственной программы</t>
  </si>
  <si>
    <t>1.4.5.</t>
  </si>
  <si>
    <t>Доля обновленного компьютерного, серверного, сетевого, инженерного, периферийного оборудования систем хранения данных для внедрения информационных систем, создаваемых в рамках государственной программы</t>
  </si>
  <si>
    <t>1.4.6.</t>
  </si>
  <si>
    <t>Доля выполненных заявок на обслуживание и ремонт компьютерного и телекоммуникационного оборудования, поступивших от сотрудников ОИВ ЛО</t>
  </si>
  <si>
    <t>1.6.1.</t>
  </si>
  <si>
    <t>Содержание и материально-техническое обеспечение деятельности государственного казенного учреждения Ленинградской области "Оператор электронного правительства"</t>
  </si>
  <si>
    <t>Подпрограмма 2 «Обеспечение информационной безопасности информационного общества»</t>
  </si>
  <si>
    <t>2.1.1.</t>
  </si>
  <si>
    <t>Уровень защиты информационных систем органов исполнительной власти (доля защищенных информационных систем органов исполнительной власти)</t>
  </si>
  <si>
    <t xml:space="preserve">Расторжение контракта с Исполнителем работ по аттестации ИС ОИВ ЛО. Т.о, в настоящее время отсутствуют ИС, аттестованные по требованиям безопасности. </t>
  </si>
  <si>
    <t>2.1.2.</t>
  </si>
  <si>
    <t>Уровень защиты информационных межведомственных систем (доля защищенных информационных межведомственных систем)</t>
  </si>
  <si>
    <t>2.2.1.</t>
  </si>
  <si>
    <t>Темп развития функциональных подсистем центра управления (прирост количества функциональных подсистем центра управления)</t>
  </si>
  <si>
    <t>2.3.1.</t>
  </si>
  <si>
    <t>Работы по монтажу и подключению к сети электроснабжения приборов фотовидеофиксации нарушений правил дорожного движения</t>
  </si>
  <si>
    <t>кол-во приборов, шт.</t>
  </si>
  <si>
    <t>Значение показателя изменено в соответствии с Приказом Комитета по телекоммуникациям и информатизации Ленинградской области от 27.12.2014 года №18</t>
  </si>
  <si>
    <t>2.3.2.</t>
  </si>
  <si>
    <t>Услуги почтовой связи по рассылке материалов, полученных с использованием работающих в автоматическом режиме специальных технических средств фиксации нарушений правил дорожного движения</t>
  </si>
  <si>
    <t>кол-во постановлений, шт.</t>
  </si>
  <si>
    <t>2.3.3.</t>
  </si>
  <si>
    <t>Предоставление каналов связи для передачи информации, полученной приборами фотовидеофиксации нарушений правил дорожного движения, в центр обработки данных</t>
  </si>
  <si>
    <t>2.3.4.</t>
  </si>
  <si>
    <t>Услуги по техническому обслуживанию, страхование от повреждения и хищения, электроснабжения приборов фотовидеофиксации нарушений правил дорожного движения</t>
  </si>
  <si>
    <t>46/82/0</t>
  </si>
  <si>
    <t>Всего услуги предоставлялись для следующего количества комплексов:
- техническое обслуживание – 46 
- страхование – 82;
- электроснабжение – 0.
Значения показателей изменены в соответствии с Приказом Комитета по телекоммуникациям и информатизации Ленинградской области от 27.12.2014 года №18</t>
  </si>
  <si>
    <t>2.3.5.</t>
  </si>
  <si>
    <t>Переоборудование передвижных приборов фотовидеофиксации нарушений правил дорожного движения в стационарные</t>
  </si>
  <si>
    <t>-</t>
  </si>
  <si>
    <t>2.5.1.</t>
  </si>
  <si>
    <t>Содержание и материально-техническое обеспечение деятельности Государственного казенного учреждения Ленинградской области "Центр безопасности дорожного движения"</t>
  </si>
  <si>
    <t>Подпрограмма 3 «Развитие электронного правительства Ленинградской области»</t>
  </si>
  <si>
    <t>3.1.1.</t>
  </si>
  <si>
    <t>Доля граждан, использующих механизм получения государственных и муниципальных услуг в электронном виде</t>
  </si>
  <si>
    <t>Изменение на фед.уровне методики расчета показателя (в июне 2014 года): ранее учитывались все пользователи Портала, со 2 половины года – только авторизованные пользователи</t>
  </si>
  <si>
    <t>3.1.2.</t>
  </si>
  <si>
    <t>Уровень развития МАИС предоставления государственных услуг и исполнения государственных функций (Доля государственных услуг, оказываемых на основе использования МАИС)</t>
  </si>
  <si>
    <t>Выполнение обеспечено за счет показателя 3.1.3</t>
  </si>
  <si>
    <t>3.1.3.</t>
  </si>
  <si>
    <t>Уровень развития МАИС предоставления муниципальных услуг и исполнения муниципальных функций (Доля муниципальных услуг, оказываемых на основе использования МАИС)</t>
  </si>
  <si>
    <t>3.2.1.</t>
  </si>
  <si>
    <t>Уровень развития СЭД органов государственной власти и местного самоуправления (Доля документов, обрабатываемых органами государственной власти и местного самоуправления в рамках СЭД, не менее)</t>
  </si>
  <si>
    <t>3.4.1.</t>
  </si>
  <si>
    <t>Степень удовлетворенности сотрудников органов исполнительной власти уровнем информатизации в сфере их деятельности (Доля позитивных оценок от числа опрошенных)</t>
  </si>
  <si>
    <t>3.5.1.</t>
  </si>
  <si>
    <t>Количество проектов, по которым была проведена независимая программно-технологическая экспертиза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</si>
  <si>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Ленинградской области»</t>
  </si>
  <si>
    <t>4.1.1.</t>
  </si>
  <si>
    <t>Количество комплектов оборудования</t>
  </si>
  <si>
    <t>4.2.1.</t>
  </si>
  <si>
    <t xml:space="preserve">Количество действующих на территории Ленинградской области операторов региональной информационно-навигационной системы Ленинградской области </t>
  </si>
  <si>
    <t>4.3.1.</t>
  </si>
  <si>
    <t>Количество созданных систем и подсистем</t>
  </si>
  <si>
    <t>В соответствии с постановлением Правительства Ленинградской области от 04.10.2013 № 328 (с изменениями от 12.12.2014) Комитет по телекоммуникациям и информатизации создает обязательные системы (подсистемы) и организует создание дополнительных подсистем. Оператор РНИС создает дополнительные подсистемы за счет собственных средств. Комитетом по телекоммуникациям было создано 6 обязательных систем (подсистем) и 1 дополнительная подсистема за счет экономии при размещении государственного заказа).</t>
  </si>
  <si>
    <t>4.4.1.</t>
  </si>
  <si>
    <t>Оснащение навигационно-связным оборудованием автотранспортных средств, используемых при осуществлении перевозок детей</t>
  </si>
  <si>
    <t>4.5.1.</t>
  </si>
  <si>
    <t>Количество комплектов программного обеспечения</t>
  </si>
  <si>
    <t>В Плане реализации государственной программы "Информационное общество в Ленинградской области" на 2014 год (Приложение № 7), а также в областном бюджете на 2014 год и плановый период 2015 и 2016 годов денежные средства на выполнение мероприятия 4.5 " Закупка лицензионного базового, системного, сетевого, прикладного и клиентского программного обеспечения для функционирования и развития РНИС Ленинградской области"
не предусмотрены</t>
  </si>
  <si>
    <t>4.6.1.</t>
  </si>
  <si>
    <t>Количество разработанных нормативных правовых актов</t>
  </si>
  <si>
    <t>Подпрограмма 5 «Создание и развитие системы государственных и муниципальных закупок Ленинградской области на основе положений контрактной системы в сфере закупок товаров, работ, услуг для обеспечения государственных и муниципальных нужд»</t>
  </si>
  <si>
    <t>5.1.1.</t>
  </si>
  <si>
    <t>Количество объектов</t>
  </si>
  <si>
    <t>5.2.1.</t>
  </si>
  <si>
    <t>Количество блоков, по которому обеспечено развитие</t>
  </si>
  <si>
    <t>Приложение 1</t>
  </si>
  <si>
    <t>ОТЧЕТ</t>
  </si>
  <si>
    <t>о реализации государственной программы</t>
  </si>
  <si>
    <t>Наименование государственной программы: "Информационное общество в Ленинградской области»</t>
  </si>
  <si>
    <t>Отчетный период: за январь-декабрь 2014 года</t>
  </si>
  <si>
    <t>Ответственный исполнитель: Комитет по телекоммуникациям и информатизации Ленинградской области</t>
  </si>
  <si>
    <t>№</t>
  </si>
  <si>
    <t xml:space="preserve">Наименование  ВЦП, основного мероприятия,  мероприятия основного мероприятия, мероприятия ВЦП        </t>
  </si>
  <si>
    <t>Участник  (ОИВ)</t>
  </si>
  <si>
    <t>Фактическая дата начала реализации мероприятия (квартал, год)</t>
  </si>
  <si>
    <t>Фактическая дата окончания реализации мероприятия (квартал,год)</t>
  </si>
  <si>
    <t xml:space="preserve">Объем финансового обеспечения государственной программы в отчетном году,  тыс.  рублей </t>
  </si>
  <si>
    <t>Фактическое финансирование программы на отчетную дату (нарастающим итогом), тыс. рублей</t>
  </si>
  <si>
    <t>Выполнено на отчетную дату (нарастающим итогом), тыс. рублей</t>
  </si>
  <si>
    <t>Результат</t>
  </si>
  <si>
    <t>Федеральный  бюджет</t>
  </si>
  <si>
    <t>Областной бюджет</t>
  </si>
  <si>
    <t>Местные бюджеты</t>
  </si>
  <si>
    <t>Прочие источники</t>
  </si>
  <si>
    <t>1.1.</t>
  </si>
  <si>
    <t>Основное мероприятие 1.1. Развитие единой сети передачи данных Администрации Ленинградской области</t>
  </si>
  <si>
    <t>Комитет по телекоммуникациям и информатизации Ленинградской области (далее - Комитет)</t>
  </si>
  <si>
    <t>I, 2014</t>
  </si>
  <si>
    <t>IV, 2014</t>
  </si>
  <si>
    <t>Мероприятие выполнено, экономия составила 2,4 тыс.руб.</t>
  </si>
  <si>
    <t xml:space="preserve">Мероприятие 1.1.1. Оказание услуг связи по предоставлению доступа к информационным ресурсам, передаче данных по каналам связи на территории Санкт-Петербурга и территории Ленинградской области </t>
  </si>
  <si>
    <t>Комитет</t>
  </si>
  <si>
    <t>1.1.2.</t>
  </si>
  <si>
    <t xml:space="preserve">Мероприятие 1.1.2 Оказание услуг связи для обслуживания вызовов, поступающих на "Горячую линию" с Губернатором Ленинградской области, и для предоставления справочной информации по государственным услугам Ленинградской области  </t>
  </si>
  <si>
    <t>1 000,00</t>
  </si>
  <si>
    <t>1.2.</t>
  </si>
  <si>
    <t>Основное мероприятие 1.2. Развитие регионального сегмента системы межведомственного электронного взаимодействия (СМЭВ) Ленинградской области</t>
  </si>
  <si>
    <t>Мероприятие выполнено, экономия составила 10 тыс.руб.</t>
  </si>
  <si>
    <t>1.3.</t>
  </si>
  <si>
    <t>Основное мероприятие 1.3 Создание и развитие базовых информационных ресурсов</t>
  </si>
  <si>
    <t>Мероприятие выполнено, экономия составила 120 тыс.руб.</t>
  </si>
  <si>
    <t>1.4.</t>
  </si>
  <si>
    <t>Основное мероприятие 1.4.Ведомственная целевая программа 1.1 «Обеспечение функционирования информационного общества в Ленинградской области на 2014-2016 годы»</t>
  </si>
  <si>
    <t>Государственное казенное учреждение «Оператор электронного правительства» (далее - ГКУ ОЭП)</t>
  </si>
  <si>
    <t>ВЦП выполнена, экономия составила 756,8 тыс.рублей</t>
  </si>
  <si>
    <t>1</t>
  </si>
  <si>
    <t>Мероприятие 1. Сопровождение отраслевых и ведомственных информационных систем ОИВ ЛО</t>
  </si>
  <si>
    <t>ГКУ ОЭП</t>
  </si>
  <si>
    <t>2</t>
  </si>
  <si>
    <t xml:space="preserve">Мероприятие 2. Сопровождение систем защиты информации информационных систем ОИВ ЛО, защищенного сегмента единой сети передачи данных </t>
  </si>
  <si>
    <t>3</t>
  </si>
  <si>
    <t>Мероприятие 3. Обеспечение развития технологической инфраструктуры электронного правительства.</t>
  </si>
  <si>
    <t>4</t>
  </si>
  <si>
    <t>Мероприятие 4. Обслуживание компьютерного и телекоммуникационного оборудования органов исполнительной власти Ленинградской области</t>
  </si>
  <si>
    <t>5</t>
  </si>
  <si>
    <t>Мероприятие 5. Информационное сопровождение электронных услуг в Ленинградской области</t>
  </si>
  <si>
    <t>1.6.</t>
  </si>
  <si>
    <t>Основное мероприятие 1.6 "Обеспечение деятельности государственного казенного учреждения «Оператор электронного правительства»</t>
  </si>
  <si>
    <t>Мероприятие выполнено, экономия составила 469,2 тыс.руб.</t>
  </si>
  <si>
    <t>ИТОГО по подпрограмме 1</t>
  </si>
  <si>
    <t>5/5</t>
  </si>
  <si>
    <t>2.1.</t>
  </si>
  <si>
    <t>Мероприятие 2.1 Создание и развитие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</si>
  <si>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Комитет,
ГКУ ОЭП</t>
  </si>
  <si>
    <t>Мероприятие не выполнено</t>
  </si>
  <si>
    <t>2.2.</t>
  </si>
  <si>
    <t>Основное мероприятие 2.2 Развитие центра управления системой защиты информации информационно-телекоммуникационных систем</t>
  </si>
  <si>
    <t>Мероприятие выполнено, экономия составила 14,8 тыс.руб.</t>
  </si>
  <si>
    <t>2.3.</t>
  </si>
  <si>
    <t>Основное мероприятие 2.3 Ведомственная целевая программа "Обеспечение функционирования системы автоматической фиксации административных нарушений в области безопасности дорожного движения на территории Ленинградской области в 2014-2016 годах»</t>
  </si>
  <si>
    <t>Государственное казенное учреждение «Центр безопасности дорожного движения» (далее - ГКУ ЦБДД)</t>
  </si>
  <si>
    <t>Мероприятие выполнено, экономия составила 5 388,9 тыс.руб.</t>
  </si>
  <si>
    <t>Мероприятие 1. Установка стационарных комплексов автоматической фото-видеофиксации нарушений ПДД РФ</t>
  </si>
  <si>
    <t>ГКУ ЦБДД</t>
  </si>
  <si>
    <t>Мероприятие 2. Обеспечение почтовой рассылки материалов, полученных с использованием стационарных комплексов автоматической фото-видеофиксации нарушений ПДД РФ</t>
  </si>
  <si>
    <t>Мероприятие 3. Обеспечение сопровождения и доработки автоматизированной системы обработки данных автоматической фото-видеофиксации административных правонарушений в области дорожного движения на территории Ленинградской области</t>
  </si>
  <si>
    <t xml:space="preserve">Мероприятие 4. Обеспечение технического обслуживания стационарных комплексов автоматической фото- видеофиксации нарушений ПДД РФ </t>
  </si>
  <si>
    <t>Мероприятие 5. Обеспечение страхования стационарных комплексов автоматической фото-видеофиксации нарушений ПДД РФ</t>
  </si>
  <si>
    <t>7</t>
  </si>
  <si>
    <t>Мероприятие 7. Обеспечение предоставления каналов связи для передачи информации, полученной стационарными комплексами автоматической фото-видеофиксации нарушений ПДД РФ, в центр обработки данных</t>
  </si>
  <si>
    <t>2.5.</t>
  </si>
  <si>
    <t>Основное мероприятие 2.5 Обеспечение деятельности государственного казенного учреждения Ленинградской области «Центр безопасности дорожного движения»</t>
  </si>
  <si>
    <t>Мероприятие выполнено, экономия составила 162 тыс.руб.</t>
  </si>
  <si>
    <t>ИТОГО по подпрограмме 2</t>
  </si>
  <si>
    <t>3/4</t>
  </si>
  <si>
    <t>3.1.</t>
  </si>
  <si>
    <t>Основное мероприятие 3.1 Создание и развитие информационных систем, обеспечивающих предоставление государственных услуг в электронном виде</t>
  </si>
  <si>
    <t>Мероприятие выполнено, экономия составила 38,4 тыс.руб.</t>
  </si>
  <si>
    <t>3.2.</t>
  </si>
  <si>
    <t>Основное мероприятие 3.2 Развитие системы электронного документооборота органов исполнительной власти Ленинградской области и органов местного самоуправления Ленинградской области</t>
  </si>
  <si>
    <t>Мероприятие выполнено</t>
  </si>
  <si>
    <t>3.4.</t>
  </si>
  <si>
    <t>Основное мероприятие 3.4 Создание и развитие региональных ведомственных информационных систем</t>
  </si>
  <si>
    <t>3.5.</t>
  </si>
  <si>
    <t>Основное мероприятие 3.5 Организация системы проектного управления, экспертизы и мониторинга формирования электронного правительства в Ленинградской области</t>
  </si>
  <si>
    <t>Мероприятие выполнено, экономия составила 8 тыс.руб.</t>
  </si>
  <si>
    <t>ИТОГО по подпрограмме 3</t>
  </si>
  <si>
    <t>4.3.</t>
  </si>
  <si>
    <t>Основное мероприятие 4.3 "Создание и ввод в постоянную эксплуатацию региональной информационно-навигационной системы Ленинградской области"</t>
  </si>
  <si>
    <t xml:space="preserve">Комитет, ОАО «Региональный навигационно-информационный центр по Ленинградской области» </t>
  </si>
  <si>
    <t>Мероприятие выполнено, экономия составила 109,5 тыс.руб.</t>
  </si>
  <si>
    <t>4.4.</t>
  </si>
  <si>
    <t>Основное мероприятие 4.4 "Оснащение навигационно-связным оборудованием автотранспортных средств на территории Ленинградской области"</t>
  </si>
  <si>
    <t>Мероприятие выполнено, экономия составила 356,8 тыс.руб.</t>
  </si>
  <si>
    <t>4.6.</t>
  </si>
  <si>
    <t>Основное мероприятие 4.6 "Нормативное правовое, организационное обеспечение эффективного функционирования региональной системы использования спутниковых навигационных технологий ГЛОНАСС и других результатов космической деятельности"</t>
  </si>
  <si>
    <t>ИТОГО по подпрограмме 4</t>
  </si>
  <si>
    <t>3/3</t>
  </si>
  <si>
    <t>5.1.</t>
  </si>
  <si>
    <t>Основное мероприятие 5.1 Сопровождение
сегмента региональной
автоматизированной
информационной
системы
"Государственный
заказ Ленинградской
области" (АИСГЗ ЛО),
создание электронного
архива размещения
заказов в соответствии
с Федеральным
законом от 21 июля
2005 года N 94-ФЗ
заказа Ленинградской
области</t>
  </si>
  <si>
    <t>Комитет государственного заказа Ленинградской области</t>
  </si>
  <si>
    <t>5.2.</t>
  </si>
  <si>
    <t>Основное мероприятие 5.2 . Создание сегмента региональной автоматизированной информационной системы "Государственный
заказ Ленинградской
области" (АИСГЗ ЛО) в
соответствии с
Федеральным законом
от 5 апреля 2013 года
N 44-ФЗ</t>
  </si>
  <si>
    <t>ИТОГО по подпрограмме 5</t>
  </si>
  <si>
    <t>2/2</t>
  </si>
  <si>
    <t>Всего по государственной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</si>
</sst>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4" fontId="2" fillId="0" borderId="6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7" fillId="0" borderId="1" xfId="0" applyNumberFormat="1" applyFont="1" applyBorder="1"/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9" fontId="0" fillId="0" borderId="0" xfId="1" applyFont="1"/>
    <xf numFmtId="165" fontId="6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right" vertical="top" wrapText="1"/>
    </xf>
    <xf numFmtId="16" fontId="6" fillId="0" borderId="1" xfId="0" quotePrefix="1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5" fontId="6" fillId="0" borderId="6" xfId="0" applyNumberFormat="1" applyFont="1" applyBorder="1" applyAlignment="1">
      <alignment horizontal="right" vertical="top" wrapText="1"/>
    </xf>
    <xf numFmtId="49" fontId="7" fillId="0" borderId="2" xfId="0" applyNumberFormat="1" applyFont="1" applyFill="1" applyBorder="1"/>
    <xf numFmtId="49" fontId="6" fillId="0" borderId="1" xfId="0" applyNumberFormat="1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165" fontId="6" fillId="0" borderId="8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165" fontId="6" fillId="0" borderId="6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0" fontId="8" fillId="0" borderId="1" xfId="0" applyFont="1" applyFill="1" applyBorder="1" applyAlignment="1">
      <alignment vertical="top" wrapText="1"/>
    </xf>
    <xf numFmtId="165" fontId="8" fillId="0" borderId="12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6" fillId="0" borderId="1" xfId="0" quotePrefix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66" fontId="0" fillId="0" borderId="0" xfId="1" applyNumberFormat="1" applyFont="1"/>
  </cellXfs>
  <cellStyles count="4">
    <cellStyle name="Normal" xfId="2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workbookViewId="0">
      <selection activeCell="U15" sqref="U15"/>
    </sheetView>
  </sheetViews>
  <sheetFormatPr defaultRowHeight="15" x14ac:dyDescent="0.25"/>
  <cols>
    <col min="1" max="1" width="4.5703125" customWidth="1"/>
    <col min="2" max="2" width="18.85546875" customWidth="1"/>
    <col min="18" max="18" width="14.140625" customWidth="1"/>
    <col min="20" max="20" width="10.28515625" bestFit="1" customWidth="1"/>
    <col min="21" max="21" width="12" bestFit="1" customWidth="1"/>
  </cols>
  <sheetData>
    <row r="1" spans="1:23" ht="15.75" x14ac:dyDescent="0.25">
      <c r="B1" s="40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" ht="15.75" x14ac:dyDescent="0.25">
      <c r="B2" s="41" t="s">
        <v>104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3" ht="15.75" x14ac:dyDescent="0.25">
      <c r="B3" s="41" t="s">
        <v>105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3" ht="15.75" customHeight="1" x14ac:dyDescent="0.25">
      <c r="A4" s="42" t="s">
        <v>106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23" ht="15.75" customHeight="1" x14ac:dyDescent="0.25">
      <c r="A5" s="42" t="s">
        <v>107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3" ht="15.75" customHeight="1" x14ac:dyDescent="0.25">
      <c r="A6" s="42" t="s">
        <v>108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23" ht="4.5" customHeight="1" x14ac:dyDescent="0.25">
      <c r="B7" s="43"/>
    </row>
    <row r="8" spans="1:23" ht="19.5" customHeight="1" x14ac:dyDescent="0.25">
      <c r="A8" s="44" t="s">
        <v>109</v>
      </c>
      <c r="B8" s="44" t="s">
        <v>110</v>
      </c>
      <c r="C8" s="44" t="s">
        <v>111</v>
      </c>
      <c r="D8" s="44" t="s">
        <v>112</v>
      </c>
      <c r="E8" s="44" t="s">
        <v>113</v>
      </c>
      <c r="F8" s="44" t="s">
        <v>114</v>
      </c>
      <c r="G8" s="44"/>
      <c r="H8" s="44"/>
      <c r="I8" s="44"/>
      <c r="J8" s="44" t="s">
        <v>115</v>
      </c>
      <c r="K8" s="44"/>
      <c r="L8" s="44"/>
      <c r="M8" s="44"/>
      <c r="N8" s="44" t="s">
        <v>116</v>
      </c>
      <c r="O8" s="44"/>
      <c r="P8" s="44"/>
      <c r="Q8" s="44"/>
      <c r="R8" s="44" t="s">
        <v>117</v>
      </c>
    </row>
    <row r="9" spans="1:23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23" x14ac:dyDescent="0.25">
      <c r="A10" s="44"/>
      <c r="B10" s="44"/>
      <c r="C10" s="44"/>
      <c r="D10" s="44"/>
      <c r="E10" s="44"/>
      <c r="F10" s="44" t="s">
        <v>118</v>
      </c>
      <c r="G10" s="44" t="s">
        <v>119</v>
      </c>
      <c r="H10" s="44" t="s">
        <v>120</v>
      </c>
      <c r="I10" s="44" t="s">
        <v>121</v>
      </c>
      <c r="J10" s="44" t="s">
        <v>118</v>
      </c>
      <c r="K10" s="44" t="s">
        <v>119</v>
      </c>
      <c r="L10" s="44" t="s">
        <v>120</v>
      </c>
      <c r="M10" s="44" t="s">
        <v>121</v>
      </c>
      <c r="N10" s="44" t="s">
        <v>118</v>
      </c>
      <c r="O10" s="44" t="s">
        <v>119</v>
      </c>
      <c r="P10" s="44" t="s">
        <v>120</v>
      </c>
      <c r="Q10" s="44" t="s">
        <v>121</v>
      </c>
      <c r="R10" s="44"/>
    </row>
    <row r="11" spans="1:23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3" ht="18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3" s="46" customFormat="1" x14ac:dyDescent="0.25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  <c r="Q13" s="45">
        <v>17</v>
      </c>
      <c r="R13" s="45">
        <v>18</v>
      </c>
    </row>
    <row r="14" spans="1:23" s="46" customFormat="1" x14ac:dyDescent="0.25">
      <c r="A14" s="47" t="s">
        <v>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23" ht="123.75" customHeight="1" x14ac:dyDescent="0.25">
      <c r="A15" s="50" t="s">
        <v>122</v>
      </c>
      <c r="B15" s="51" t="s">
        <v>123</v>
      </c>
      <c r="C15" s="51" t="s">
        <v>124</v>
      </c>
      <c r="D15" s="52" t="s">
        <v>125</v>
      </c>
      <c r="E15" s="52" t="s">
        <v>126</v>
      </c>
      <c r="F15" s="51"/>
      <c r="G15" s="53">
        <v>15012.5</v>
      </c>
      <c r="H15" s="53"/>
      <c r="I15" s="53"/>
      <c r="J15" s="53"/>
      <c r="K15" s="53">
        <v>15010.1</v>
      </c>
      <c r="L15" s="53"/>
      <c r="M15" s="53"/>
      <c r="N15" s="53"/>
      <c r="O15" s="53">
        <v>15010.1</v>
      </c>
      <c r="P15" s="51"/>
      <c r="Q15" s="51"/>
      <c r="R15" s="54" t="s">
        <v>127</v>
      </c>
      <c r="W15" s="55"/>
    </row>
    <row r="16" spans="1:23" ht="107.25" customHeight="1" x14ac:dyDescent="0.25">
      <c r="A16" s="50" t="s">
        <v>16</v>
      </c>
      <c r="B16" s="51" t="s">
        <v>128</v>
      </c>
      <c r="C16" s="51" t="s">
        <v>129</v>
      </c>
      <c r="D16" s="52" t="s">
        <v>125</v>
      </c>
      <c r="E16" s="52" t="s">
        <v>126</v>
      </c>
      <c r="F16" s="53"/>
      <c r="G16" s="53">
        <v>14012.5</v>
      </c>
      <c r="H16" s="53"/>
      <c r="I16" s="53"/>
      <c r="J16" s="53"/>
      <c r="K16" s="53">
        <v>14012.5</v>
      </c>
      <c r="L16" s="53"/>
      <c r="M16" s="53"/>
      <c r="N16" s="53"/>
      <c r="O16" s="53">
        <v>14012.5</v>
      </c>
      <c r="P16" s="53"/>
      <c r="Q16" s="53"/>
      <c r="R16" s="54"/>
    </row>
    <row r="17" spans="1:20" ht="135" x14ac:dyDescent="0.25">
      <c r="A17" s="50" t="s">
        <v>130</v>
      </c>
      <c r="B17" s="51" t="s">
        <v>131</v>
      </c>
      <c r="C17" s="51" t="s">
        <v>129</v>
      </c>
      <c r="D17" s="52" t="s">
        <v>125</v>
      </c>
      <c r="E17" s="52" t="s">
        <v>126</v>
      </c>
      <c r="F17" s="53"/>
      <c r="G17" s="53" t="s">
        <v>132</v>
      </c>
      <c r="H17" s="53"/>
      <c r="I17" s="53"/>
      <c r="J17" s="53"/>
      <c r="K17" s="53">
        <v>997.6</v>
      </c>
      <c r="L17" s="53"/>
      <c r="M17" s="53"/>
      <c r="N17" s="53"/>
      <c r="O17" s="53">
        <v>997.6</v>
      </c>
      <c r="P17" s="53"/>
      <c r="Q17" s="53"/>
      <c r="R17" s="54"/>
    </row>
    <row r="18" spans="1:20" ht="79.5" customHeight="1" x14ac:dyDescent="0.25">
      <c r="A18" s="50" t="s">
        <v>133</v>
      </c>
      <c r="B18" s="51" t="s">
        <v>134</v>
      </c>
      <c r="C18" s="51" t="s">
        <v>129</v>
      </c>
      <c r="D18" s="52" t="s">
        <v>125</v>
      </c>
      <c r="E18" s="52" t="s">
        <v>126</v>
      </c>
      <c r="F18" s="53"/>
      <c r="G18" s="53">
        <v>16600</v>
      </c>
      <c r="H18" s="53"/>
      <c r="I18" s="53"/>
      <c r="J18" s="53"/>
      <c r="K18" s="53">
        <v>16590.04</v>
      </c>
      <c r="L18" s="53"/>
      <c r="M18" s="53"/>
      <c r="N18" s="53"/>
      <c r="O18" s="53">
        <v>16590.04</v>
      </c>
      <c r="P18" s="53"/>
      <c r="Q18" s="53"/>
      <c r="R18" s="56" t="s">
        <v>135</v>
      </c>
      <c r="S18" s="55"/>
    </row>
    <row r="19" spans="1:20" ht="69" customHeight="1" x14ac:dyDescent="0.25">
      <c r="A19" s="50" t="s">
        <v>136</v>
      </c>
      <c r="B19" s="51" t="s">
        <v>137</v>
      </c>
      <c r="C19" s="51" t="s">
        <v>129</v>
      </c>
      <c r="D19" s="52" t="s">
        <v>125</v>
      </c>
      <c r="E19" s="52" t="s">
        <v>126</v>
      </c>
      <c r="F19" s="53"/>
      <c r="G19" s="53">
        <v>24000</v>
      </c>
      <c r="H19" s="53"/>
      <c r="I19" s="53"/>
      <c r="J19" s="53"/>
      <c r="K19" s="53">
        <v>23880</v>
      </c>
      <c r="L19" s="53"/>
      <c r="M19" s="53"/>
      <c r="N19" s="53"/>
      <c r="O19" s="53">
        <v>23880</v>
      </c>
      <c r="P19" s="53"/>
      <c r="Q19" s="53"/>
      <c r="R19" s="56" t="s">
        <v>138</v>
      </c>
      <c r="S19" s="55"/>
    </row>
    <row r="20" spans="1:20" ht="112.5" x14ac:dyDescent="0.25">
      <c r="A20" s="50" t="s">
        <v>139</v>
      </c>
      <c r="B20" s="51" t="s">
        <v>140</v>
      </c>
      <c r="C20" s="51" t="s">
        <v>141</v>
      </c>
      <c r="D20" s="52" t="s">
        <v>125</v>
      </c>
      <c r="E20" s="52" t="s">
        <v>126</v>
      </c>
      <c r="F20" s="53"/>
      <c r="G20" s="53">
        <v>84593.9</v>
      </c>
      <c r="H20" s="53"/>
      <c r="I20" s="53"/>
      <c r="J20" s="53"/>
      <c r="K20" s="53">
        <v>83837.057390000002</v>
      </c>
      <c r="L20" s="53"/>
      <c r="M20" s="53"/>
      <c r="N20" s="53"/>
      <c r="O20" s="53">
        <f>K20</f>
        <v>83837.057390000002</v>
      </c>
      <c r="P20" s="53"/>
      <c r="Q20" s="53"/>
      <c r="R20" s="56" t="s">
        <v>142</v>
      </c>
      <c r="S20" s="55"/>
      <c r="T20" s="57"/>
    </row>
    <row r="21" spans="1:20" ht="127.5" customHeight="1" x14ac:dyDescent="0.25">
      <c r="A21" s="50" t="s">
        <v>143</v>
      </c>
      <c r="B21" s="51" t="s">
        <v>144</v>
      </c>
      <c r="C21" s="51" t="s">
        <v>145</v>
      </c>
      <c r="D21" s="52" t="s">
        <v>125</v>
      </c>
      <c r="E21" s="52" t="s">
        <v>126</v>
      </c>
      <c r="F21" s="53"/>
      <c r="G21" s="58">
        <v>7100</v>
      </c>
      <c r="H21" s="53"/>
      <c r="I21" s="53"/>
      <c r="J21" s="53"/>
      <c r="K21" s="53">
        <v>7000.84</v>
      </c>
      <c r="L21" s="53"/>
      <c r="M21" s="53"/>
      <c r="N21" s="53"/>
      <c r="O21" s="53">
        <v>7000.84</v>
      </c>
      <c r="P21" s="53"/>
      <c r="Q21" s="53"/>
      <c r="R21" s="54"/>
      <c r="S21" s="55"/>
      <c r="T21" s="57"/>
    </row>
    <row r="22" spans="1:20" ht="171" customHeight="1" x14ac:dyDescent="0.25">
      <c r="A22" s="50" t="s">
        <v>146</v>
      </c>
      <c r="B22" s="51" t="s">
        <v>147</v>
      </c>
      <c r="C22" s="51" t="s">
        <v>145</v>
      </c>
      <c r="D22" s="52" t="s">
        <v>125</v>
      </c>
      <c r="E22" s="52" t="s">
        <v>126</v>
      </c>
      <c r="F22" s="53"/>
      <c r="G22" s="53">
        <v>2500</v>
      </c>
      <c r="H22" s="53"/>
      <c r="I22" s="53"/>
      <c r="J22" s="53"/>
      <c r="K22" s="53">
        <v>2425.5</v>
      </c>
      <c r="L22" s="53"/>
      <c r="M22" s="53"/>
      <c r="N22" s="53"/>
      <c r="O22" s="53">
        <v>2425.5</v>
      </c>
      <c r="P22" s="53"/>
      <c r="Q22" s="53"/>
      <c r="R22" s="54"/>
      <c r="S22" s="55"/>
      <c r="T22" s="57"/>
    </row>
    <row r="23" spans="1:20" ht="67.5" x14ac:dyDescent="0.25">
      <c r="A23" s="50" t="s">
        <v>148</v>
      </c>
      <c r="B23" s="51" t="s">
        <v>149</v>
      </c>
      <c r="C23" s="51" t="s">
        <v>145</v>
      </c>
      <c r="D23" s="52" t="s">
        <v>125</v>
      </c>
      <c r="E23" s="52" t="s">
        <v>126</v>
      </c>
      <c r="F23" s="53"/>
      <c r="G23" s="53">
        <v>73778.899999999994</v>
      </c>
      <c r="H23" s="53"/>
      <c r="I23" s="53"/>
      <c r="J23" s="53"/>
      <c r="K23" s="53">
        <v>73207.710000000006</v>
      </c>
      <c r="L23" s="53"/>
      <c r="M23" s="53"/>
      <c r="N23" s="53"/>
      <c r="O23" s="53">
        <v>73207.710000000006</v>
      </c>
      <c r="P23" s="53"/>
      <c r="Q23" s="53"/>
      <c r="R23" s="54"/>
      <c r="S23" s="55"/>
      <c r="T23" s="57"/>
    </row>
    <row r="24" spans="1:20" ht="78.75" x14ac:dyDescent="0.25">
      <c r="A24" s="50" t="s">
        <v>150</v>
      </c>
      <c r="B24" s="51" t="s">
        <v>151</v>
      </c>
      <c r="C24" s="51" t="s">
        <v>145</v>
      </c>
      <c r="D24" s="52" t="s">
        <v>125</v>
      </c>
      <c r="E24" s="52" t="s">
        <v>126</v>
      </c>
      <c r="F24" s="53"/>
      <c r="G24" s="53">
        <v>915</v>
      </c>
      <c r="H24" s="53"/>
      <c r="I24" s="53"/>
      <c r="J24" s="53"/>
      <c r="K24" s="53">
        <v>915</v>
      </c>
      <c r="L24" s="53"/>
      <c r="M24" s="53"/>
      <c r="N24" s="53"/>
      <c r="O24" s="53">
        <v>915</v>
      </c>
      <c r="P24" s="53"/>
      <c r="Q24" s="53"/>
      <c r="R24" s="54"/>
      <c r="S24" s="55"/>
      <c r="T24" s="57"/>
    </row>
    <row r="25" spans="1:20" ht="56.25" x14ac:dyDescent="0.25">
      <c r="A25" s="50" t="s">
        <v>152</v>
      </c>
      <c r="B25" s="51" t="s">
        <v>153</v>
      </c>
      <c r="C25" s="51" t="s">
        <v>145</v>
      </c>
      <c r="D25" s="52" t="s">
        <v>125</v>
      </c>
      <c r="E25" s="52" t="s">
        <v>126</v>
      </c>
      <c r="F25" s="53"/>
      <c r="G25" s="53">
        <v>300</v>
      </c>
      <c r="H25" s="53"/>
      <c r="I25" s="53"/>
      <c r="J25" s="53"/>
      <c r="K25" s="53">
        <v>288</v>
      </c>
      <c r="L25" s="53"/>
      <c r="M25" s="53"/>
      <c r="N25" s="53"/>
      <c r="O25" s="53">
        <v>288</v>
      </c>
      <c r="P25" s="53"/>
      <c r="Q25" s="53"/>
      <c r="R25" s="54"/>
      <c r="S25" s="55"/>
      <c r="T25" s="57"/>
    </row>
    <row r="26" spans="1:20" ht="78.75" x14ac:dyDescent="0.25">
      <c r="A26" s="50" t="s">
        <v>154</v>
      </c>
      <c r="B26" s="51" t="s">
        <v>155</v>
      </c>
      <c r="C26" s="51" t="s">
        <v>145</v>
      </c>
      <c r="D26" s="52" t="s">
        <v>125</v>
      </c>
      <c r="E26" s="52" t="s">
        <v>126</v>
      </c>
      <c r="F26" s="53"/>
      <c r="G26" s="53">
        <v>25145.9</v>
      </c>
      <c r="H26" s="53"/>
      <c r="I26" s="53"/>
      <c r="J26" s="53"/>
      <c r="K26" s="53">
        <v>24676.67108</v>
      </c>
      <c r="L26" s="53"/>
      <c r="M26" s="53"/>
      <c r="N26" s="53"/>
      <c r="O26" s="53">
        <v>24676.67108</v>
      </c>
      <c r="P26" s="53"/>
      <c r="Q26" s="53"/>
      <c r="R26" s="56" t="s">
        <v>156</v>
      </c>
      <c r="S26" s="55"/>
      <c r="T26" s="57"/>
    </row>
    <row r="27" spans="1:20" ht="21" x14ac:dyDescent="0.25">
      <c r="A27" s="50"/>
      <c r="B27" s="59" t="s">
        <v>157</v>
      </c>
      <c r="C27" s="51"/>
      <c r="D27" s="52"/>
      <c r="E27" s="52"/>
      <c r="F27" s="53"/>
      <c r="G27" s="60">
        <f>G26+G20+G19+G18+G15</f>
        <v>165352.29999999999</v>
      </c>
      <c r="H27" s="53"/>
      <c r="I27" s="53"/>
      <c r="J27" s="53"/>
      <c r="K27" s="60">
        <f>K26+K20+K19+K18+K15</f>
        <v>163993.86847000002</v>
      </c>
      <c r="L27" s="53"/>
      <c r="M27" s="53"/>
      <c r="N27" s="53"/>
      <c r="O27" s="60">
        <f>O26+O20+O19+O18+O15</f>
        <v>163993.86847000002</v>
      </c>
      <c r="P27" s="53"/>
      <c r="Q27" s="53"/>
      <c r="R27" s="61" t="s">
        <v>158</v>
      </c>
      <c r="S27" s="55"/>
      <c r="T27" s="57"/>
    </row>
    <row r="28" spans="1:20" x14ac:dyDescent="0.25">
      <c r="A28" s="47" t="s">
        <v>42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55"/>
      <c r="T28" s="57"/>
    </row>
    <row r="29" spans="1:20" ht="101.25" x14ac:dyDescent="0.25">
      <c r="A29" s="50" t="s">
        <v>159</v>
      </c>
      <c r="B29" s="51" t="s">
        <v>160</v>
      </c>
      <c r="C29" s="51" t="s">
        <v>161</v>
      </c>
      <c r="D29" s="52" t="s">
        <v>125</v>
      </c>
      <c r="E29" s="52" t="s">
        <v>126</v>
      </c>
      <c r="F29" s="53"/>
      <c r="G29" s="53">
        <v>35480.1</v>
      </c>
      <c r="H29" s="53"/>
      <c r="I29" s="53"/>
      <c r="J29" s="53"/>
      <c r="K29" s="53">
        <v>27975.898499999999</v>
      </c>
      <c r="L29" s="53"/>
      <c r="M29" s="53"/>
      <c r="N29" s="53"/>
      <c r="O29" s="53">
        <f>K29</f>
        <v>27975.898499999999</v>
      </c>
      <c r="P29" s="53"/>
      <c r="Q29" s="53"/>
      <c r="R29" s="54" t="s">
        <v>162</v>
      </c>
      <c r="S29" s="55"/>
      <c r="T29" s="57"/>
    </row>
    <row r="30" spans="1:20" ht="78.75" x14ac:dyDescent="0.25">
      <c r="A30" s="50" t="s">
        <v>163</v>
      </c>
      <c r="B30" s="51" t="s">
        <v>164</v>
      </c>
      <c r="C30" s="51" t="s">
        <v>161</v>
      </c>
      <c r="D30" s="52" t="s">
        <v>125</v>
      </c>
      <c r="E30" s="52" t="s">
        <v>126</v>
      </c>
      <c r="F30" s="53"/>
      <c r="G30" s="53">
        <v>9800</v>
      </c>
      <c r="H30" s="53"/>
      <c r="I30" s="53"/>
      <c r="J30" s="53"/>
      <c r="K30" s="53">
        <v>9785.2420000000002</v>
      </c>
      <c r="L30" s="53"/>
      <c r="M30" s="53"/>
      <c r="N30" s="53"/>
      <c r="O30" s="53">
        <v>9785.2420000000002</v>
      </c>
      <c r="P30" s="53"/>
      <c r="Q30" s="53"/>
      <c r="R30" s="56" t="s">
        <v>165</v>
      </c>
      <c r="S30" s="55"/>
      <c r="T30" s="57"/>
    </row>
    <row r="31" spans="1:20" ht="146.25" x14ac:dyDescent="0.25">
      <c r="A31" s="50" t="s">
        <v>166</v>
      </c>
      <c r="B31" s="62" t="s">
        <v>167</v>
      </c>
      <c r="C31" s="51" t="s">
        <v>168</v>
      </c>
      <c r="D31" s="52" t="s">
        <v>125</v>
      </c>
      <c r="E31" s="52" t="s">
        <v>126</v>
      </c>
      <c r="F31" s="53"/>
      <c r="G31" s="63">
        <v>107767.27</v>
      </c>
      <c r="H31" s="53"/>
      <c r="I31" s="53"/>
      <c r="J31" s="53"/>
      <c r="K31" s="53">
        <v>102378.39711000001</v>
      </c>
      <c r="L31" s="53"/>
      <c r="M31" s="53"/>
      <c r="N31" s="53"/>
      <c r="O31" s="53">
        <f>K31</f>
        <v>102378.39711000001</v>
      </c>
      <c r="P31" s="53"/>
      <c r="Q31" s="53"/>
      <c r="R31" s="56" t="s">
        <v>169</v>
      </c>
      <c r="S31" s="55"/>
      <c r="T31" s="57"/>
    </row>
    <row r="32" spans="1:20" ht="67.5" x14ac:dyDescent="0.25">
      <c r="A32" s="64" t="s">
        <v>143</v>
      </c>
      <c r="B32" s="54" t="s">
        <v>170</v>
      </c>
      <c r="C32" s="51" t="s">
        <v>171</v>
      </c>
      <c r="D32" s="65" t="s">
        <v>125</v>
      </c>
      <c r="E32" s="65" t="s">
        <v>126</v>
      </c>
      <c r="F32" s="66"/>
      <c r="G32" s="67">
        <v>21759.9</v>
      </c>
      <c r="H32" s="68"/>
      <c r="I32" s="69"/>
      <c r="J32" s="69"/>
      <c r="K32" s="69">
        <f>G32</f>
        <v>21759.9</v>
      </c>
      <c r="L32" s="69"/>
      <c r="M32" s="69"/>
      <c r="N32" s="69"/>
      <c r="O32" s="69">
        <f>K32</f>
        <v>21759.9</v>
      </c>
      <c r="P32" s="69"/>
      <c r="Q32" s="69"/>
      <c r="R32" s="54"/>
      <c r="S32" s="55"/>
      <c r="T32" s="57"/>
    </row>
    <row r="33" spans="1:22" ht="112.5" x14ac:dyDescent="0.25">
      <c r="A33" s="64" t="s">
        <v>146</v>
      </c>
      <c r="B33" s="54" t="s">
        <v>172</v>
      </c>
      <c r="C33" s="51" t="s">
        <v>171</v>
      </c>
      <c r="D33" s="65" t="s">
        <v>125</v>
      </c>
      <c r="E33" s="65" t="s">
        <v>126</v>
      </c>
      <c r="F33" s="66"/>
      <c r="G33" s="70">
        <v>60811.9</v>
      </c>
      <c r="H33" s="67"/>
      <c r="I33" s="71"/>
      <c r="J33" s="69"/>
      <c r="K33" s="69">
        <f>O33</f>
        <v>56987.6</v>
      </c>
      <c r="L33" s="69"/>
      <c r="M33" s="69"/>
      <c r="N33" s="69"/>
      <c r="O33" s="69">
        <v>56987.6</v>
      </c>
      <c r="P33" s="69"/>
      <c r="Q33" s="69"/>
      <c r="R33" s="54"/>
      <c r="S33" s="55"/>
      <c r="T33" s="57"/>
    </row>
    <row r="34" spans="1:22" ht="123.75" customHeight="1" x14ac:dyDescent="0.25">
      <c r="A34" s="64" t="s">
        <v>148</v>
      </c>
      <c r="B34" s="54" t="s">
        <v>173</v>
      </c>
      <c r="C34" s="51" t="s">
        <v>171</v>
      </c>
      <c r="D34" s="65" t="s">
        <v>125</v>
      </c>
      <c r="E34" s="65" t="s">
        <v>126</v>
      </c>
      <c r="F34" s="69"/>
      <c r="G34" s="72">
        <f>3600+1076.5</f>
        <v>4676.5</v>
      </c>
      <c r="H34" s="73"/>
      <c r="I34" s="71"/>
      <c r="J34" s="69"/>
      <c r="K34" s="74">
        <f>O34</f>
        <v>4147.2</v>
      </c>
      <c r="L34" s="69"/>
      <c r="M34" s="69"/>
      <c r="N34" s="69"/>
      <c r="O34" s="75">
        <f>3300.6+846.6</f>
        <v>4147.2</v>
      </c>
      <c r="P34" s="69"/>
      <c r="Q34" s="69"/>
      <c r="R34" s="54"/>
      <c r="S34" s="55"/>
      <c r="T34" s="57"/>
    </row>
    <row r="35" spans="1:22" ht="101.25" x14ac:dyDescent="0.25">
      <c r="A35" s="64" t="s">
        <v>150</v>
      </c>
      <c r="B35" s="54" t="s">
        <v>174</v>
      </c>
      <c r="C35" s="51" t="s">
        <v>171</v>
      </c>
      <c r="D35" s="65" t="s">
        <v>125</v>
      </c>
      <c r="E35" s="65" t="s">
        <v>126</v>
      </c>
      <c r="F35" s="66"/>
      <c r="G35" s="69">
        <v>18175</v>
      </c>
      <c r="H35" s="76"/>
      <c r="I35" s="69"/>
      <c r="J35" s="69"/>
      <c r="K35" s="69">
        <v>18175</v>
      </c>
      <c r="L35" s="69"/>
      <c r="M35" s="69"/>
      <c r="N35" s="66"/>
      <c r="O35" s="77">
        <v>18175</v>
      </c>
      <c r="P35" s="71"/>
      <c r="Q35" s="69"/>
      <c r="R35" s="54"/>
      <c r="S35" s="55"/>
      <c r="T35" s="57"/>
    </row>
    <row r="36" spans="1:22" ht="90" x14ac:dyDescent="0.25">
      <c r="A36" s="64" t="s">
        <v>152</v>
      </c>
      <c r="B36" s="54" t="s">
        <v>175</v>
      </c>
      <c r="C36" s="51" t="s">
        <v>171</v>
      </c>
      <c r="D36" s="65" t="s">
        <v>125</v>
      </c>
      <c r="E36" s="65" t="s">
        <v>126</v>
      </c>
      <c r="F36" s="66"/>
      <c r="G36" s="69">
        <v>1511.3</v>
      </c>
      <c r="H36" s="71"/>
      <c r="I36" s="69"/>
      <c r="J36" s="69"/>
      <c r="K36" s="69">
        <f>O36</f>
        <v>476.1</v>
      </c>
      <c r="L36" s="69"/>
      <c r="M36" s="69"/>
      <c r="N36" s="66"/>
      <c r="O36" s="69">
        <v>476.1</v>
      </c>
      <c r="P36" s="71"/>
      <c r="Q36" s="69"/>
      <c r="R36" s="54"/>
      <c r="S36" s="55"/>
      <c r="T36" s="57"/>
    </row>
    <row r="37" spans="1:22" ht="135" x14ac:dyDescent="0.25">
      <c r="A37" s="64" t="s">
        <v>176</v>
      </c>
      <c r="B37" s="54" t="s">
        <v>177</v>
      </c>
      <c r="C37" s="51" t="s">
        <v>171</v>
      </c>
      <c r="D37" s="65" t="s">
        <v>125</v>
      </c>
      <c r="E37" s="65" t="s">
        <v>126</v>
      </c>
      <c r="F37" s="66"/>
      <c r="G37" s="69">
        <v>832.6</v>
      </c>
      <c r="H37" s="71"/>
      <c r="I37" s="69"/>
      <c r="J37" s="69"/>
      <c r="K37" s="69">
        <v>832.6</v>
      </c>
      <c r="L37" s="69"/>
      <c r="M37" s="69"/>
      <c r="N37" s="66"/>
      <c r="O37" s="69">
        <v>832.6</v>
      </c>
      <c r="P37" s="71"/>
      <c r="Q37" s="69"/>
      <c r="R37" s="54"/>
      <c r="S37" s="55"/>
      <c r="T37" s="57"/>
    </row>
    <row r="38" spans="1:22" ht="90" x14ac:dyDescent="0.25">
      <c r="A38" s="64" t="s">
        <v>178</v>
      </c>
      <c r="B38" s="54" t="s">
        <v>179</v>
      </c>
      <c r="C38" s="51" t="s">
        <v>171</v>
      </c>
      <c r="D38" s="65" t="s">
        <v>125</v>
      </c>
      <c r="E38" s="51" t="s">
        <v>126</v>
      </c>
      <c r="F38" s="66"/>
      <c r="G38" s="78">
        <v>25152.38</v>
      </c>
      <c r="H38" s="71"/>
      <c r="I38" s="69"/>
      <c r="J38" s="69"/>
      <c r="K38" s="78">
        <v>24990.422740000002</v>
      </c>
      <c r="L38" s="69"/>
      <c r="M38" s="69"/>
      <c r="N38" s="66"/>
      <c r="O38" s="78">
        <f>K38</f>
        <v>24990.422740000002</v>
      </c>
      <c r="P38" s="71"/>
      <c r="Q38" s="69"/>
      <c r="R38" s="79" t="s">
        <v>180</v>
      </c>
      <c r="S38" s="55"/>
      <c r="T38" s="57"/>
    </row>
    <row r="39" spans="1:22" ht="21" x14ac:dyDescent="0.25">
      <c r="A39" s="80"/>
      <c r="B39" s="81" t="s">
        <v>181</v>
      </c>
      <c r="C39" s="54"/>
      <c r="D39" s="65"/>
      <c r="E39" s="65"/>
      <c r="F39" s="69"/>
      <c r="G39" s="82">
        <f>G31+G30+G29+G38</f>
        <v>178199.75</v>
      </c>
      <c r="H39" s="83"/>
      <c r="I39" s="83"/>
      <c r="J39" s="83"/>
      <c r="K39" s="82">
        <f>K31+K30+K29+K38</f>
        <v>165129.96035000001</v>
      </c>
      <c r="L39" s="83"/>
      <c r="M39" s="83"/>
      <c r="N39" s="83"/>
      <c r="O39" s="82">
        <f>O31+O30+O29+O38</f>
        <v>165129.96035000001</v>
      </c>
      <c r="P39" s="69"/>
      <c r="Q39" s="69"/>
      <c r="R39" s="84" t="s">
        <v>182</v>
      </c>
      <c r="S39" s="55"/>
      <c r="T39" s="57"/>
    </row>
    <row r="40" spans="1:22" x14ac:dyDescent="0.25">
      <c r="A40" s="85" t="s">
        <v>68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55"/>
      <c r="T40" s="57"/>
    </row>
    <row r="41" spans="1:22" ht="78.75" x14ac:dyDescent="0.25">
      <c r="A41" s="80" t="s">
        <v>183</v>
      </c>
      <c r="B41" s="54" t="s">
        <v>184</v>
      </c>
      <c r="C41" s="54" t="s">
        <v>129</v>
      </c>
      <c r="D41" s="65" t="s">
        <v>125</v>
      </c>
      <c r="E41" s="65" t="s">
        <v>126</v>
      </c>
      <c r="F41" s="69">
        <v>8000</v>
      </c>
      <c r="G41" s="69">
        <v>56000</v>
      </c>
      <c r="H41" s="69"/>
      <c r="I41" s="69"/>
      <c r="J41" s="69">
        <v>7995.2</v>
      </c>
      <c r="K41" s="69">
        <v>55966.400000000001</v>
      </c>
      <c r="L41" s="69"/>
      <c r="M41" s="69"/>
      <c r="N41" s="69">
        <v>7995.2</v>
      </c>
      <c r="O41" s="69">
        <f>K41</f>
        <v>55966.400000000001</v>
      </c>
      <c r="P41" s="69"/>
      <c r="Q41" s="69"/>
      <c r="R41" s="79" t="s">
        <v>185</v>
      </c>
      <c r="S41" s="55"/>
      <c r="T41" s="57"/>
    </row>
    <row r="42" spans="1:22" ht="112.5" x14ac:dyDescent="0.25">
      <c r="A42" s="80" t="s">
        <v>186</v>
      </c>
      <c r="B42" s="54" t="s">
        <v>187</v>
      </c>
      <c r="C42" s="54" t="s">
        <v>129</v>
      </c>
      <c r="D42" s="65" t="s">
        <v>125</v>
      </c>
      <c r="E42" s="65" t="s">
        <v>126</v>
      </c>
      <c r="F42" s="69"/>
      <c r="G42" s="69">
        <v>4000</v>
      </c>
      <c r="H42" s="69"/>
      <c r="I42" s="69"/>
      <c r="J42" s="69"/>
      <c r="K42" s="69">
        <v>4000</v>
      </c>
      <c r="L42" s="69"/>
      <c r="M42" s="69"/>
      <c r="N42" s="69"/>
      <c r="O42" s="69">
        <v>4000</v>
      </c>
      <c r="P42" s="69"/>
      <c r="Q42" s="69"/>
      <c r="R42" s="79" t="s">
        <v>188</v>
      </c>
      <c r="S42" s="55"/>
      <c r="T42" s="57"/>
    </row>
    <row r="43" spans="1:22" ht="56.25" x14ac:dyDescent="0.25">
      <c r="A43" s="50" t="s">
        <v>189</v>
      </c>
      <c r="B43" s="51" t="s">
        <v>190</v>
      </c>
      <c r="C43" s="51" t="s">
        <v>161</v>
      </c>
      <c r="D43" s="52" t="s">
        <v>125</v>
      </c>
      <c r="E43" s="52" t="s">
        <v>126</v>
      </c>
      <c r="F43" s="53"/>
      <c r="G43" s="53">
        <v>7000</v>
      </c>
      <c r="H43" s="53"/>
      <c r="I43" s="53"/>
      <c r="J43" s="53"/>
      <c r="K43" s="53">
        <v>4413.4160499999998</v>
      </c>
      <c r="L43" s="53"/>
      <c r="M43" s="53"/>
      <c r="N43" s="53"/>
      <c r="O43" s="53">
        <v>4413.4160499999998</v>
      </c>
      <c r="P43" s="53"/>
      <c r="Q43" s="53"/>
      <c r="R43" s="56" t="s">
        <v>162</v>
      </c>
      <c r="S43" s="55"/>
      <c r="T43" s="57"/>
    </row>
    <row r="44" spans="1:22" ht="101.25" x14ac:dyDescent="0.25">
      <c r="A44" s="50" t="s">
        <v>191</v>
      </c>
      <c r="B44" s="51" t="s">
        <v>192</v>
      </c>
      <c r="C44" s="51" t="s">
        <v>129</v>
      </c>
      <c r="D44" s="52" t="s">
        <v>125</v>
      </c>
      <c r="E44" s="52" t="s">
        <v>126</v>
      </c>
      <c r="F44" s="53"/>
      <c r="G44" s="53">
        <v>800</v>
      </c>
      <c r="H44" s="53"/>
      <c r="I44" s="53"/>
      <c r="J44" s="53"/>
      <c r="K44" s="53">
        <v>792</v>
      </c>
      <c r="L44" s="53"/>
      <c r="M44" s="53"/>
      <c r="N44" s="53"/>
      <c r="O44" s="53">
        <v>792</v>
      </c>
      <c r="P44" s="53"/>
      <c r="Q44" s="53"/>
      <c r="R44" s="56" t="s">
        <v>193</v>
      </c>
      <c r="S44" s="55"/>
      <c r="T44" s="57"/>
    </row>
    <row r="45" spans="1:22" ht="21" x14ac:dyDescent="0.25">
      <c r="A45" s="50"/>
      <c r="B45" s="59" t="s">
        <v>194</v>
      </c>
      <c r="C45" s="51"/>
      <c r="D45" s="52"/>
      <c r="E45" s="52"/>
      <c r="F45" s="60">
        <f>SUM(F41:F44)</f>
        <v>8000</v>
      </c>
      <c r="G45" s="60">
        <f>SUM(G41:G44)</f>
        <v>67800</v>
      </c>
      <c r="H45" s="60"/>
      <c r="I45" s="60"/>
      <c r="J45" s="60">
        <f>SUM(J41:J44)</f>
        <v>7995.2</v>
      </c>
      <c r="K45" s="60">
        <f>SUM(K41:K44)</f>
        <v>65171.816050000001</v>
      </c>
      <c r="L45" s="60"/>
      <c r="M45" s="60"/>
      <c r="N45" s="60">
        <f>SUM(N41:N44)</f>
        <v>7995.2</v>
      </c>
      <c r="O45" s="60">
        <f>SUM(O41:O44)</f>
        <v>65171.816050000001</v>
      </c>
      <c r="P45" s="53"/>
      <c r="Q45" s="53"/>
      <c r="R45" s="84" t="s">
        <v>182</v>
      </c>
      <c r="S45" s="55"/>
      <c r="T45" s="57"/>
    </row>
    <row r="46" spans="1:22" x14ac:dyDescent="0.25">
      <c r="A46" s="47" t="s">
        <v>83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55"/>
      <c r="T46" s="57"/>
    </row>
    <row r="47" spans="1:22" ht="135" x14ac:dyDescent="0.25">
      <c r="A47" s="50" t="s">
        <v>195</v>
      </c>
      <c r="B47" s="51" t="s">
        <v>196</v>
      </c>
      <c r="C47" s="51" t="s">
        <v>197</v>
      </c>
      <c r="D47" s="52" t="s">
        <v>125</v>
      </c>
      <c r="E47" s="52" t="s">
        <v>126</v>
      </c>
      <c r="F47" s="53">
        <v>42000</v>
      </c>
      <c r="G47" s="53">
        <v>43300</v>
      </c>
      <c r="H47" s="53"/>
      <c r="I47" s="53"/>
      <c r="J47" s="53">
        <v>41953</v>
      </c>
      <c r="K47" s="53">
        <v>43237.47</v>
      </c>
      <c r="L47" s="53"/>
      <c r="M47" s="53"/>
      <c r="N47" s="53">
        <v>41953</v>
      </c>
      <c r="O47" s="53">
        <v>43237.47</v>
      </c>
      <c r="P47" s="53"/>
      <c r="Q47" s="53"/>
      <c r="R47" s="56" t="s">
        <v>198</v>
      </c>
      <c r="S47" s="55"/>
      <c r="T47" s="55"/>
      <c r="U47" s="55"/>
    </row>
    <row r="48" spans="1:22" ht="78.75" x14ac:dyDescent="0.25">
      <c r="A48" s="50" t="s">
        <v>199</v>
      </c>
      <c r="B48" s="51" t="s">
        <v>200</v>
      </c>
      <c r="C48" s="51" t="s">
        <v>129</v>
      </c>
      <c r="D48" s="52" t="s">
        <v>125</v>
      </c>
      <c r="E48" s="52" t="s">
        <v>126</v>
      </c>
      <c r="F48" s="53">
        <v>2590</v>
      </c>
      <c r="G48" s="53">
        <v>1785.5</v>
      </c>
      <c r="H48" s="53"/>
      <c r="I48" s="53">
        <v>49997</v>
      </c>
      <c r="J48" s="53">
        <v>2318.7060200000001</v>
      </c>
      <c r="K48" s="53">
        <v>1700.04322</v>
      </c>
      <c r="L48" s="53"/>
      <c r="M48" s="69">
        <v>43941.3</v>
      </c>
      <c r="N48" s="53">
        <v>2318.7060200000001</v>
      </c>
      <c r="O48" s="53">
        <v>1700.04322</v>
      </c>
      <c r="P48" s="53"/>
      <c r="Q48" s="69">
        <v>37885.800000000003</v>
      </c>
      <c r="R48" s="56" t="s">
        <v>201</v>
      </c>
      <c r="S48" s="55"/>
      <c r="T48" s="55"/>
      <c r="U48" s="55"/>
      <c r="V48" s="57"/>
    </row>
    <row r="49" spans="1:20" ht="168.75" x14ac:dyDescent="0.25">
      <c r="A49" s="50" t="s">
        <v>202</v>
      </c>
      <c r="B49" s="51" t="s">
        <v>203</v>
      </c>
      <c r="C49" s="51" t="s">
        <v>129</v>
      </c>
      <c r="D49" s="52" t="s">
        <v>125</v>
      </c>
      <c r="E49" s="52" t="s">
        <v>126</v>
      </c>
      <c r="F49" s="53">
        <v>495.44</v>
      </c>
      <c r="G49" s="53"/>
      <c r="H49" s="53"/>
      <c r="I49" s="53"/>
      <c r="J49" s="53">
        <v>0</v>
      </c>
      <c r="K49" s="53"/>
      <c r="L49" s="53"/>
      <c r="M49" s="53"/>
      <c r="N49" s="53">
        <v>0</v>
      </c>
      <c r="O49" s="53"/>
      <c r="P49" s="53"/>
      <c r="Q49" s="53"/>
      <c r="R49" s="56" t="s">
        <v>188</v>
      </c>
      <c r="S49" s="55"/>
      <c r="T49" s="57"/>
    </row>
    <row r="50" spans="1:20" ht="21" x14ac:dyDescent="0.25">
      <c r="A50" s="50"/>
      <c r="B50" s="59" t="s">
        <v>204</v>
      </c>
      <c r="C50" s="51"/>
      <c r="D50" s="52"/>
      <c r="E50" s="52"/>
      <c r="F50" s="60">
        <f>SUM(F47:F49)</f>
        <v>45085.440000000002</v>
      </c>
      <c r="G50" s="60">
        <f t="shared" ref="G50:Q50" si="0">SUM(G47:G49)</f>
        <v>45085.5</v>
      </c>
      <c r="H50" s="60"/>
      <c r="I50" s="60">
        <f t="shared" si="0"/>
        <v>49997</v>
      </c>
      <c r="J50" s="60">
        <f t="shared" si="0"/>
        <v>44271.706019999998</v>
      </c>
      <c r="K50" s="60">
        <f t="shared" si="0"/>
        <v>44937.513220000001</v>
      </c>
      <c r="L50" s="60"/>
      <c r="M50" s="60">
        <f t="shared" si="0"/>
        <v>43941.3</v>
      </c>
      <c r="N50" s="60">
        <f t="shared" si="0"/>
        <v>44271.706019999998</v>
      </c>
      <c r="O50" s="60">
        <f t="shared" si="0"/>
        <v>44937.513220000001</v>
      </c>
      <c r="P50" s="60"/>
      <c r="Q50" s="60">
        <f t="shared" si="0"/>
        <v>37885.800000000003</v>
      </c>
      <c r="R50" s="84" t="s">
        <v>205</v>
      </c>
      <c r="S50" s="55"/>
      <c r="T50" s="57"/>
    </row>
    <row r="51" spans="1:20" ht="29.25" customHeight="1" x14ac:dyDescent="0.25">
      <c r="A51" s="47" t="s">
        <v>98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55"/>
      <c r="T51" s="57"/>
    </row>
    <row r="52" spans="1:20" ht="191.25" x14ac:dyDescent="0.25">
      <c r="A52" s="50" t="s">
        <v>206</v>
      </c>
      <c r="B52" s="51" t="s">
        <v>207</v>
      </c>
      <c r="C52" s="51" t="s">
        <v>208</v>
      </c>
      <c r="D52" s="52" t="s">
        <v>125</v>
      </c>
      <c r="E52" s="52" t="s">
        <v>126</v>
      </c>
      <c r="F52" s="53"/>
      <c r="G52" s="53">
        <v>2600</v>
      </c>
      <c r="H52" s="53"/>
      <c r="I52" s="53"/>
      <c r="J52" s="53"/>
      <c r="K52" s="53">
        <v>2590</v>
      </c>
      <c r="L52" s="53"/>
      <c r="M52" s="53"/>
      <c r="N52" s="53"/>
      <c r="O52" s="53">
        <v>2590</v>
      </c>
      <c r="P52" s="53"/>
      <c r="Q52" s="53"/>
      <c r="R52" s="56" t="s">
        <v>135</v>
      </c>
      <c r="S52" s="55"/>
      <c r="T52" s="57"/>
    </row>
    <row r="53" spans="1:20" ht="146.25" x14ac:dyDescent="0.25">
      <c r="A53" s="50" t="s">
        <v>209</v>
      </c>
      <c r="B53" s="51" t="s">
        <v>210</v>
      </c>
      <c r="C53" s="51" t="s">
        <v>208</v>
      </c>
      <c r="D53" s="52" t="s">
        <v>125</v>
      </c>
      <c r="E53" s="52" t="s">
        <v>126</v>
      </c>
      <c r="F53" s="53"/>
      <c r="G53" s="53">
        <v>6900</v>
      </c>
      <c r="H53" s="53"/>
      <c r="I53" s="53"/>
      <c r="J53" s="53"/>
      <c r="K53" s="53">
        <v>6900</v>
      </c>
      <c r="L53" s="53"/>
      <c r="M53" s="53"/>
      <c r="N53" s="53"/>
      <c r="O53" s="53">
        <v>6900</v>
      </c>
      <c r="P53" s="53"/>
      <c r="Q53" s="53"/>
      <c r="R53" s="56" t="s">
        <v>188</v>
      </c>
      <c r="S53" s="55"/>
      <c r="T53" s="57"/>
    </row>
    <row r="54" spans="1:20" ht="21" x14ac:dyDescent="0.25">
      <c r="A54" s="50"/>
      <c r="B54" s="59" t="s">
        <v>211</v>
      </c>
      <c r="C54" s="51"/>
      <c r="D54" s="52"/>
      <c r="E54" s="52"/>
      <c r="F54" s="53"/>
      <c r="G54" s="60">
        <f>G52+G53</f>
        <v>9500</v>
      </c>
      <c r="H54" s="60"/>
      <c r="I54" s="60"/>
      <c r="J54" s="60"/>
      <c r="K54" s="60">
        <f>K52+K53</f>
        <v>9490</v>
      </c>
      <c r="L54" s="60"/>
      <c r="M54" s="60"/>
      <c r="N54" s="60"/>
      <c r="O54" s="60">
        <f>O52+O53</f>
        <v>9490</v>
      </c>
      <c r="P54" s="53"/>
      <c r="Q54" s="53"/>
      <c r="R54" s="84" t="s">
        <v>212</v>
      </c>
    </row>
    <row r="55" spans="1:20" ht="31.5" x14ac:dyDescent="0.25">
      <c r="A55" s="50"/>
      <c r="B55" s="59" t="s">
        <v>213</v>
      </c>
      <c r="C55" s="51"/>
      <c r="D55" s="52"/>
      <c r="E55" s="52"/>
      <c r="F55" s="60">
        <f>F27+F39+F45+F50+F54</f>
        <v>53085.440000000002</v>
      </c>
      <c r="G55" s="60">
        <f>G27+G39+G45+G50+G54</f>
        <v>465937.55</v>
      </c>
      <c r="H55" s="60"/>
      <c r="I55" s="60">
        <f>I27+I39+I45+I50+I54</f>
        <v>49997</v>
      </c>
      <c r="J55" s="60">
        <f>J27+J39+J45+J50+J54</f>
        <v>52266.906019999995</v>
      </c>
      <c r="K55" s="60">
        <f>K27+K39+K45+K50+K54</f>
        <v>448723.1580900001</v>
      </c>
      <c r="L55" s="60"/>
      <c r="M55" s="60">
        <f>M27+M39+M45+M50+M54</f>
        <v>43941.3</v>
      </c>
      <c r="N55" s="60">
        <f>N27+N39+N45+N50+N54</f>
        <v>52266.906019999995</v>
      </c>
      <c r="O55" s="60">
        <f>O27+O39+O45+O50+O54</f>
        <v>448723.1580900001</v>
      </c>
      <c r="P55" s="53"/>
      <c r="Q55" s="60">
        <f>Q27+Q39+Q45+Q50+Q54</f>
        <v>37885.800000000003</v>
      </c>
      <c r="R55" s="88">
        <f>SUM(N55:Q55)</f>
        <v>538875.86411000008</v>
      </c>
    </row>
    <row r="56" spans="1:20" hidden="1" x14ac:dyDescent="0.25">
      <c r="F56" s="55">
        <f>SUM(F55:I55)</f>
        <v>569019.99</v>
      </c>
      <c r="N56" s="55">
        <f>SUM(N55:Q55)</f>
        <v>538875.86411000008</v>
      </c>
    </row>
    <row r="57" spans="1:20" hidden="1" x14ac:dyDescent="0.25">
      <c r="N57" s="57">
        <f>N55/N56</f>
        <v>9.6992479160897829E-2</v>
      </c>
      <c r="O57" s="57">
        <f>O55/N56</f>
        <v>0.83270227519116125</v>
      </c>
      <c r="P57" s="57"/>
      <c r="Q57" s="57">
        <f>Q55/N56</f>
        <v>7.0305245647940953E-2</v>
      </c>
    </row>
    <row r="58" spans="1:20" hidden="1" x14ac:dyDescent="0.25">
      <c r="O58">
        <f>O55/G55</f>
        <v>0.96305429362797679</v>
      </c>
    </row>
    <row r="59" spans="1:20" x14ac:dyDescent="0.25">
      <c r="B59" s="89"/>
      <c r="N59" s="90"/>
      <c r="O59" s="90"/>
      <c r="P59" s="90"/>
      <c r="Q59" s="90"/>
    </row>
  </sheetData>
  <mergeCells count="32">
    <mergeCell ref="A28:R28"/>
    <mergeCell ref="A40:R40"/>
    <mergeCell ref="A46:R46"/>
    <mergeCell ref="A51:R51"/>
    <mergeCell ref="M10:M12"/>
    <mergeCell ref="N10:N12"/>
    <mergeCell ref="O10:O12"/>
    <mergeCell ref="P10:P12"/>
    <mergeCell ref="Q10:Q12"/>
    <mergeCell ref="A14:R14"/>
    <mergeCell ref="J8:M9"/>
    <mergeCell ref="N8:Q9"/>
    <mergeCell ref="R8:R12"/>
    <mergeCell ref="F10:F12"/>
    <mergeCell ref="G10:G12"/>
    <mergeCell ref="H10:H12"/>
    <mergeCell ref="I10:I12"/>
    <mergeCell ref="J10:J12"/>
    <mergeCell ref="K10:K12"/>
    <mergeCell ref="L10:L12"/>
    <mergeCell ref="A8:A12"/>
    <mergeCell ref="B8:B12"/>
    <mergeCell ref="C8:C12"/>
    <mergeCell ref="D8:D12"/>
    <mergeCell ref="E8:E12"/>
    <mergeCell ref="F8:I9"/>
    <mergeCell ref="B1:R1"/>
    <mergeCell ref="B2:R2"/>
    <mergeCell ref="B3:R3"/>
    <mergeCell ref="A4:R4"/>
    <mergeCell ref="A5:R5"/>
    <mergeCell ref="A6:R6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workbookViewId="0">
      <selection activeCell="N59" sqref="N59:Q59"/>
    </sheetView>
  </sheetViews>
  <sheetFormatPr defaultRowHeight="12.75" x14ac:dyDescent="0.2"/>
  <cols>
    <col min="1" max="1" width="5.7109375" style="2" customWidth="1"/>
    <col min="2" max="2" width="29.42578125" style="2" customWidth="1"/>
    <col min="3" max="3" width="9.140625" style="2"/>
    <col min="4" max="4" width="10.42578125" style="2" customWidth="1"/>
    <col min="5" max="6" width="7.140625" style="2" customWidth="1"/>
    <col min="7" max="7" width="34" style="2" customWidth="1"/>
    <col min="8" max="16384" width="9.14062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ht="13.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5" spans="1:8" ht="60" customHeight="1" x14ac:dyDescent="0.2">
      <c r="A5" s="4" t="s">
        <v>2</v>
      </c>
      <c r="B5" s="4" t="s">
        <v>3</v>
      </c>
      <c r="C5" s="4" t="s">
        <v>4</v>
      </c>
      <c r="D5" s="4" t="s">
        <v>5</v>
      </c>
      <c r="E5" s="4"/>
      <c r="F5" s="4"/>
      <c r="G5" s="4" t="s">
        <v>6</v>
      </c>
      <c r="H5" s="4" t="s">
        <v>7</v>
      </c>
    </row>
    <row r="6" spans="1:8" x14ac:dyDescent="0.2">
      <c r="A6" s="4"/>
      <c r="B6" s="4"/>
      <c r="C6" s="4"/>
      <c r="D6" s="4" t="s">
        <v>8</v>
      </c>
      <c r="E6" s="4" t="s">
        <v>9</v>
      </c>
      <c r="F6" s="4"/>
      <c r="G6" s="4"/>
      <c r="H6" s="4"/>
    </row>
    <row r="7" spans="1:8" ht="39.75" customHeight="1" x14ac:dyDescent="0.2">
      <c r="A7" s="4"/>
      <c r="B7" s="4"/>
      <c r="C7" s="4"/>
      <c r="D7" s="4"/>
      <c r="E7" s="5" t="s">
        <v>10</v>
      </c>
      <c r="F7" s="5" t="s">
        <v>11</v>
      </c>
      <c r="G7" s="4"/>
      <c r="H7" s="4"/>
    </row>
    <row r="8" spans="1:8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x14ac:dyDescent="0.2">
      <c r="A9" s="7" t="s">
        <v>12</v>
      </c>
      <c r="B9" s="8"/>
      <c r="C9" s="8"/>
      <c r="D9" s="8"/>
      <c r="E9" s="8"/>
      <c r="F9" s="9"/>
      <c r="G9" s="9"/>
      <c r="H9" s="10"/>
    </row>
    <row r="10" spans="1:8" ht="205.5" customHeight="1" x14ac:dyDescent="0.2">
      <c r="A10" s="11">
        <v>1</v>
      </c>
      <c r="B10" s="12" t="s">
        <v>13</v>
      </c>
      <c r="C10" s="13" t="s">
        <v>14</v>
      </c>
      <c r="D10" s="13">
        <v>0.42499999999999999</v>
      </c>
      <c r="E10" s="13">
        <v>0.42499999999999999</v>
      </c>
      <c r="F10" s="13">
        <v>0.42499999999999999</v>
      </c>
      <c r="G10" s="14"/>
      <c r="H10" s="14">
        <v>0.17</v>
      </c>
    </row>
    <row r="11" spans="1:8" ht="12.75" customHeight="1" x14ac:dyDescent="0.2">
      <c r="A11" s="15" t="s">
        <v>15</v>
      </c>
      <c r="B11" s="16"/>
      <c r="C11" s="16"/>
      <c r="D11" s="16"/>
      <c r="E11" s="16"/>
      <c r="F11" s="16"/>
      <c r="G11" s="16"/>
      <c r="H11" s="17">
        <v>0.16600000000000001</v>
      </c>
    </row>
    <row r="12" spans="1:8" ht="104.25" customHeight="1" x14ac:dyDescent="0.2">
      <c r="A12" s="18" t="s">
        <v>16</v>
      </c>
      <c r="B12" s="18" t="s">
        <v>17</v>
      </c>
      <c r="C12" s="19" t="s">
        <v>18</v>
      </c>
      <c r="D12" s="19">
        <v>5</v>
      </c>
      <c r="E12" s="19">
        <v>5</v>
      </c>
      <c r="F12" s="19">
        <v>5</v>
      </c>
      <c r="G12" s="14"/>
      <c r="H12" s="20">
        <v>0.2</v>
      </c>
    </row>
    <row r="13" spans="1:8" ht="63.75" x14ac:dyDescent="0.2">
      <c r="A13" s="18" t="s">
        <v>19</v>
      </c>
      <c r="B13" s="18" t="s">
        <v>20</v>
      </c>
      <c r="C13" s="19" t="s">
        <v>18</v>
      </c>
      <c r="D13" s="19">
        <v>5</v>
      </c>
      <c r="E13" s="19">
        <v>10</v>
      </c>
      <c r="F13" s="13">
        <v>55</v>
      </c>
      <c r="G13" s="14"/>
      <c r="H13" s="20">
        <v>0.2</v>
      </c>
    </row>
    <row r="14" spans="1:8" ht="114.75" x14ac:dyDescent="0.2">
      <c r="A14" s="12" t="s">
        <v>21</v>
      </c>
      <c r="B14" s="12" t="s">
        <v>22</v>
      </c>
      <c r="C14" s="13" t="s">
        <v>18</v>
      </c>
      <c r="D14" s="13">
        <v>5</v>
      </c>
      <c r="E14" s="13">
        <v>50</v>
      </c>
      <c r="F14" s="13">
        <v>50</v>
      </c>
      <c r="G14" s="14"/>
      <c r="H14" s="20">
        <f>0.066667</f>
        <v>6.6667000000000004E-2</v>
      </c>
    </row>
    <row r="15" spans="1:8" ht="102" x14ac:dyDescent="0.2">
      <c r="A15" s="12" t="s">
        <v>23</v>
      </c>
      <c r="B15" s="12" t="s">
        <v>24</v>
      </c>
      <c r="C15" s="13" t="s">
        <v>18</v>
      </c>
      <c r="D15" s="13">
        <v>0</v>
      </c>
      <c r="E15" s="13">
        <v>40</v>
      </c>
      <c r="F15" s="13">
        <v>40</v>
      </c>
      <c r="G15" s="14"/>
      <c r="H15" s="20">
        <f>0.066667</f>
        <v>6.6667000000000004E-2</v>
      </c>
    </row>
    <row r="16" spans="1:8" ht="38.25" x14ac:dyDescent="0.2">
      <c r="A16" s="12" t="s">
        <v>25</v>
      </c>
      <c r="B16" s="12" t="s">
        <v>26</v>
      </c>
      <c r="C16" s="13" t="s">
        <v>18</v>
      </c>
      <c r="D16" s="13">
        <v>3</v>
      </c>
      <c r="E16" s="13">
        <v>12</v>
      </c>
      <c r="F16" s="13">
        <v>12</v>
      </c>
      <c r="G16" s="14"/>
      <c r="H16" s="20">
        <f>0.066667</f>
        <v>6.6667000000000004E-2</v>
      </c>
    </row>
    <row r="17" spans="1:8" ht="51" x14ac:dyDescent="0.2">
      <c r="A17" s="12" t="s">
        <v>27</v>
      </c>
      <c r="B17" s="12" t="s">
        <v>28</v>
      </c>
      <c r="C17" s="13" t="s">
        <v>18</v>
      </c>
      <c r="D17" s="13">
        <v>95</v>
      </c>
      <c r="E17" s="13">
        <v>95</v>
      </c>
      <c r="F17" s="13">
        <v>95</v>
      </c>
      <c r="G17" s="14"/>
      <c r="H17" s="20">
        <v>3.3000000000000002E-2</v>
      </c>
    </row>
    <row r="18" spans="1:8" ht="25.5" x14ac:dyDescent="0.2">
      <c r="A18" s="12" t="s">
        <v>29</v>
      </c>
      <c r="B18" s="12" t="s">
        <v>30</v>
      </c>
      <c r="C18" s="13" t="s">
        <v>18</v>
      </c>
      <c r="D18" s="13">
        <v>90</v>
      </c>
      <c r="E18" s="13">
        <v>90</v>
      </c>
      <c r="F18" s="13">
        <v>90</v>
      </c>
      <c r="G18" s="14"/>
      <c r="H18" s="20">
        <v>3.4000000000000002E-2</v>
      </c>
    </row>
    <row r="19" spans="1:8" ht="38.25" x14ac:dyDescent="0.2">
      <c r="A19" s="12" t="s">
        <v>31</v>
      </c>
      <c r="B19" s="12" t="s">
        <v>32</v>
      </c>
      <c r="C19" s="13" t="s">
        <v>33</v>
      </c>
      <c r="D19" s="13">
        <v>9</v>
      </c>
      <c r="E19" s="13">
        <v>9</v>
      </c>
      <c r="F19" s="13">
        <v>9</v>
      </c>
      <c r="G19" s="14"/>
      <c r="H19" s="20">
        <v>3.3000000000000002E-2</v>
      </c>
    </row>
    <row r="20" spans="1:8" ht="76.5" x14ac:dyDescent="0.2">
      <c r="A20" s="12" t="s">
        <v>34</v>
      </c>
      <c r="B20" s="12" t="s">
        <v>35</v>
      </c>
      <c r="C20" s="13" t="s">
        <v>18</v>
      </c>
      <c r="D20" s="13">
        <v>100</v>
      </c>
      <c r="E20" s="13">
        <v>100</v>
      </c>
      <c r="F20" s="13">
        <v>100</v>
      </c>
      <c r="G20" s="14"/>
      <c r="H20" s="20">
        <v>3.3000000000000002E-2</v>
      </c>
    </row>
    <row r="21" spans="1:8" ht="102" x14ac:dyDescent="0.2">
      <c r="A21" s="12" t="s">
        <v>36</v>
      </c>
      <c r="B21" s="12" t="s">
        <v>37</v>
      </c>
      <c r="C21" s="13" t="s">
        <v>18</v>
      </c>
      <c r="D21" s="13">
        <v>100</v>
      </c>
      <c r="E21" s="13">
        <v>100</v>
      </c>
      <c r="F21" s="13">
        <v>100</v>
      </c>
      <c r="G21" s="14"/>
      <c r="H21" s="20">
        <v>3.3000000000000002E-2</v>
      </c>
    </row>
    <row r="22" spans="1:8" ht="76.5" x14ac:dyDescent="0.2">
      <c r="A22" s="12" t="s">
        <v>38</v>
      </c>
      <c r="B22" s="12" t="s">
        <v>39</v>
      </c>
      <c r="C22" s="13" t="s">
        <v>18</v>
      </c>
      <c r="D22" s="13">
        <v>100</v>
      </c>
      <c r="E22" s="13">
        <v>100</v>
      </c>
      <c r="F22" s="13">
        <v>100</v>
      </c>
      <c r="G22" s="14"/>
      <c r="H22" s="20">
        <v>3.4000000000000002E-2</v>
      </c>
    </row>
    <row r="23" spans="1:8" ht="89.25" x14ac:dyDescent="0.2">
      <c r="A23" s="12" t="s">
        <v>40</v>
      </c>
      <c r="B23" s="12" t="s">
        <v>41</v>
      </c>
      <c r="C23" s="13" t="s">
        <v>18</v>
      </c>
      <c r="D23" s="13">
        <v>100</v>
      </c>
      <c r="E23" s="13">
        <v>100</v>
      </c>
      <c r="F23" s="13">
        <v>100</v>
      </c>
      <c r="G23" s="14"/>
      <c r="H23" s="20">
        <v>0.2</v>
      </c>
    </row>
    <row r="24" spans="1:8" x14ac:dyDescent="0.2">
      <c r="A24" s="7" t="s">
        <v>42</v>
      </c>
      <c r="B24" s="9"/>
      <c r="C24" s="9"/>
      <c r="D24" s="9"/>
      <c r="E24" s="9"/>
      <c r="F24" s="9"/>
      <c r="G24" s="9"/>
      <c r="H24" s="21">
        <v>0.16600000000000001</v>
      </c>
    </row>
    <row r="25" spans="1:8" ht="76.5" x14ac:dyDescent="0.2">
      <c r="A25" s="12" t="s">
        <v>43</v>
      </c>
      <c r="B25" s="12" t="s">
        <v>44</v>
      </c>
      <c r="C25" s="13" t="s">
        <v>18</v>
      </c>
      <c r="D25" s="13">
        <v>0</v>
      </c>
      <c r="E25" s="13">
        <v>25</v>
      </c>
      <c r="F25" s="13">
        <v>0</v>
      </c>
      <c r="G25" s="22" t="s">
        <v>45</v>
      </c>
      <c r="H25" s="14">
        <v>0.25</v>
      </c>
    </row>
    <row r="26" spans="1:8" ht="63.75" x14ac:dyDescent="0.2">
      <c r="A26" s="18" t="s">
        <v>46</v>
      </c>
      <c r="B26" s="18" t="s">
        <v>47</v>
      </c>
      <c r="C26" s="19" t="s">
        <v>18</v>
      </c>
      <c r="D26" s="19">
        <v>0</v>
      </c>
      <c r="E26" s="23">
        <v>25</v>
      </c>
      <c r="F26" s="23">
        <v>25</v>
      </c>
      <c r="G26" s="14"/>
      <c r="H26" s="14">
        <v>0.125</v>
      </c>
    </row>
    <row r="27" spans="1:8" ht="63.75" x14ac:dyDescent="0.2">
      <c r="A27" s="12" t="s">
        <v>48</v>
      </c>
      <c r="B27" s="12" t="s">
        <v>49</v>
      </c>
      <c r="C27" s="13" t="s">
        <v>18</v>
      </c>
      <c r="D27" s="13">
        <v>0</v>
      </c>
      <c r="E27" s="17">
        <v>25</v>
      </c>
      <c r="F27" s="17">
        <v>25</v>
      </c>
      <c r="G27" s="14"/>
      <c r="H27" s="20">
        <v>0.125</v>
      </c>
    </row>
    <row r="28" spans="1:8" ht="63.75" x14ac:dyDescent="0.2">
      <c r="A28" s="12" t="s">
        <v>50</v>
      </c>
      <c r="B28" s="12" t="s">
        <v>51</v>
      </c>
      <c r="C28" s="12" t="s">
        <v>52</v>
      </c>
      <c r="D28" s="17">
        <v>38</v>
      </c>
      <c r="E28" s="17">
        <v>30</v>
      </c>
      <c r="F28" s="24">
        <v>51</v>
      </c>
      <c r="G28" s="25" t="s">
        <v>53</v>
      </c>
      <c r="H28" s="20">
        <v>0.05</v>
      </c>
    </row>
    <row r="29" spans="1:8" ht="89.25" x14ac:dyDescent="0.2">
      <c r="A29" s="12" t="s">
        <v>54</v>
      </c>
      <c r="B29" s="26" t="s">
        <v>55</v>
      </c>
      <c r="C29" s="12" t="s">
        <v>56</v>
      </c>
      <c r="D29" s="17">
        <v>180000</v>
      </c>
      <c r="E29" s="17">
        <v>160800</v>
      </c>
      <c r="F29" s="24">
        <v>530138</v>
      </c>
      <c r="G29" s="25" t="s">
        <v>53</v>
      </c>
      <c r="H29" s="20">
        <v>0.05</v>
      </c>
    </row>
    <row r="30" spans="1:8" ht="76.5" x14ac:dyDescent="0.2">
      <c r="A30" s="27" t="s">
        <v>57</v>
      </c>
      <c r="B30" s="17" t="s">
        <v>58</v>
      </c>
      <c r="C30" s="12" t="s">
        <v>52</v>
      </c>
      <c r="D30" s="17">
        <v>38</v>
      </c>
      <c r="E30" s="17">
        <v>38</v>
      </c>
      <c r="F30" s="24">
        <v>46</v>
      </c>
      <c r="G30" s="25" t="s">
        <v>53</v>
      </c>
      <c r="H30" s="20">
        <v>0.05</v>
      </c>
    </row>
    <row r="31" spans="1:8" ht="127.5" x14ac:dyDescent="0.2">
      <c r="A31" s="28" t="s">
        <v>59</v>
      </c>
      <c r="B31" s="17" t="s">
        <v>60</v>
      </c>
      <c r="C31" s="17" t="s">
        <v>52</v>
      </c>
      <c r="D31" s="17">
        <v>38</v>
      </c>
      <c r="E31" s="17">
        <v>38</v>
      </c>
      <c r="F31" s="24" t="s">
        <v>61</v>
      </c>
      <c r="G31" s="25" t="s">
        <v>62</v>
      </c>
      <c r="H31" s="20">
        <v>0.05</v>
      </c>
    </row>
    <row r="32" spans="1:8" ht="51" x14ac:dyDescent="0.2">
      <c r="A32" s="28" t="s">
        <v>63</v>
      </c>
      <c r="B32" s="12" t="s">
        <v>64</v>
      </c>
      <c r="C32" s="12" t="s">
        <v>52</v>
      </c>
      <c r="D32" s="17">
        <v>27</v>
      </c>
      <c r="E32" s="17">
        <v>0</v>
      </c>
      <c r="F32" s="29" t="s">
        <v>65</v>
      </c>
      <c r="G32" s="25"/>
      <c r="H32" s="20">
        <v>0.05</v>
      </c>
    </row>
    <row r="33" spans="1:8" ht="89.25" x14ac:dyDescent="0.2">
      <c r="A33" s="12" t="s">
        <v>66</v>
      </c>
      <c r="B33" s="12" t="s">
        <v>67</v>
      </c>
      <c r="C33" s="12" t="s">
        <v>18</v>
      </c>
      <c r="D33" s="12">
        <v>100</v>
      </c>
      <c r="E33" s="17">
        <v>100</v>
      </c>
      <c r="F33" s="17">
        <v>100</v>
      </c>
      <c r="G33" s="14"/>
      <c r="H33" s="20">
        <v>0.25</v>
      </c>
    </row>
    <row r="34" spans="1:8" x14ac:dyDescent="0.2">
      <c r="A34" s="30" t="s">
        <v>68</v>
      </c>
      <c r="B34" s="8"/>
      <c r="C34" s="8"/>
      <c r="D34" s="8"/>
      <c r="E34" s="8"/>
      <c r="F34" s="9"/>
      <c r="G34" s="10"/>
      <c r="H34" s="14">
        <v>0.16600000000000001</v>
      </c>
    </row>
    <row r="35" spans="1:8" ht="63.75" x14ac:dyDescent="0.2">
      <c r="A35" s="12" t="s">
        <v>69</v>
      </c>
      <c r="B35" s="12" t="s">
        <v>70</v>
      </c>
      <c r="C35" s="13" t="s">
        <v>18</v>
      </c>
      <c r="D35" s="13">
        <v>20</v>
      </c>
      <c r="E35" s="13">
        <v>30</v>
      </c>
      <c r="F35" s="13">
        <v>7</v>
      </c>
      <c r="G35" s="31" t="s">
        <v>71</v>
      </c>
      <c r="H35" s="20">
        <v>8.3333299999999999E-2</v>
      </c>
    </row>
    <row r="36" spans="1:8" ht="89.25" x14ac:dyDescent="0.2">
      <c r="A36" s="12" t="s">
        <v>72</v>
      </c>
      <c r="B36" s="12" t="s">
        <v>73</v>
      </c>
      <c r="C36" s="13" t="s">
        <v>18</v>
      </c>
      <c r="D36" s="13">
        <v>10</v>
      </c>
      <c r="E36" s="13">
        <v>50</v>
      </c>
      <c r="F36" s="13">
        <v>30</v>
      </c>
      <c r="G36" s="32" t="s">
        <v>74</v>
      </c>
      <c r="H36" s="20">
        <v>8.3333299999999999E-2</v>
      </c>
    </row>
    <row r="37" spans="1:8" ht="89.25" x14ac:dyDescent="0.2">
      <c r="A37" s="33" t="s">
        <v>75</v>
      </c>
      <c r="B37" s="18" t="s">
        <v>76</v>
      </c>
      <c r="C37" s="19" t="s">
        <v>18</v>
      </c>
      <c r="D37" s="19">
        <v>0</v>
      </c>
      <c r="E37" s="19">
        <v>0.1</v>
      </c>
      <c r="F37" s="19">
        <v>6</v>
      </c>
      <c r="G37" s="14"/>
      <c r="H37" s="20">
        <v>8.3333299999999999E-2</v>
      </c>
    </row>
    <row r="38" spans="1:8" ht="89.25" x14ac:dyDescent="0.2">
      <c r="A38" s="18" t="s">
        <v>77</v>
      </c>
      <c r="B38" s="18" t="s">
        <v>78</v>
      </c>
      <c r="C38" s="19" t="s">
        <v>18</v>
      </c>
      <c r="D38" s="19">
        <v>1</v>
      </c>
      <c r="E38" s="19">
        <v>30</v>
      </c>
      <c r="F38" s="19">
        <v>30</v>
      </c>
      <c r="G38" s="14"/>
      <c r="H38" s="20">
        <v>0.25</v>
      </c>
    </row>
    <row r="39" spans="1:8" ht="76.5" x14ac:dyDescent="0.2">
      <c r="A39" s="18" t="s">
        <v>79</v>
      </c>
      <c r="B39" s="18" t="s">
        <v>80</v>
      </c>
      <c r="C39" s="19" t="s">
        <v>18</v>
      </c>
      <c r="D39" s="19">
        <v>10</v>
      </c>
      <c r="E39" s="19">
        <v>10</v>
      </c>
      <c r="F39" s="19">
        <v>10</v>
      </c>
      <c r="G39" s="14"/>
      <c r="H39" s="20">
        <v>0.25</v>
      </c>
    </row>
    <row r="40" spans="1:8" ht="51" x14ac:dyDescent="0.2">
      <c r="A40" s="12" t="s">
        <v>81</v>
      </c>
      <c r="B40" s="12" t="s">
        <v>82</v>
      </c>
      <c r="C40" s="13" t="s">
        <v>33</v>
      </c>
      <c r="D40" s="13">
        <v>8</v>
      </c>
      <c r="E40" s="13">
        <v>9</v>
      </c>
      <c r="F40" s="13">
        <v>9</v>
      </c>
      <c r="G40" s="14"/>
      <c r="H40" s="20">
        <v>0.25</v>
      </c>
    </row>
    <row r="41" spans="1:8" ht="39.75" customHeight="1" x14ac:dyDescent="0.2">
      <c r="A41" s="34" t="s">
        <v>83</v>
      </c>
      <c r="B41" s="35"/>
      <c r="C41" s="35"/>
      <c r="D41" s="35"/>
      <c r="E41" s="35"/>
      <c r="F41" s="35"/>
      <c r="G41" s="35"/>
      <c r="H41" s="31">
        <v>0.16600000000000001</v>
      </c>
    </row>
    <row r="42" spans="1:8" ht="39.75" customHeight="1" x14ac:dyDescent="0.2">
      <c r="A42" s="18" t="s">
        <v>84</v>
      </c>
      <c r="B42" s="36" t="s">
        <v>85</v>
      </c>
      <c r="C42" s="37" t="s">
        <v>33</v>
      </c>
      <c r="D42" s="37">
        <v>3</v>
      </c>
      <c r="E42" s="37">
        <v>3</v>
      </c>
      <c r="F42" s="37">
        <v>3</v>
      </c>
      <c r="G42" s="14"/>
      <c r="H42" s="38">
        <v>0.16600000000000001</v>
      </c>
    </row>
    <row r="43" spans="1:8" ht="39.75" customHeight="1" x14ac:dyDescent="0.2">
      <c r="A43" s="33" t="s">
        <v>86</v>
      </c>
      <c r="B43" s="36" t="s">
        <v>87</v>
      </c>
      <c r="C43" s="37" t="s">
        <v>33</v>
      </c>
      <c r="D43" s="37">
        <v>1</v>
      </c>
      <c r="E43" s="37">
        <v>1</v>
      </c>
      <c r="F43" s="37">
        <v>1</v>
      </c>
      <c r="G43" s="14"/>
      <c r="H43" s="38">
        <v>0.16600000000000001</v>
      </c>
    </row>
    <row r="44" spans="1:8" ht="204" x14ac:dyDescent="0.2">
      <c r="A44" s="18" t="s">
        <v>88</v>
      </c>
      <c r="B44" s="36" t="s">
        <v>89</v>
      </c>
      <c r="C44" s="37" t="s">
        <v>33</v>
      </c>
      <c r="D44" s="37">
        <v>12</v>
      </c>
      <c r="E44" s="37">
        <v>12</v>
      </c>
      <c r="F44" s="37">
        <v>7</v>
      </c>
      <c r="G44" s="31" t="s">
        <v>90</v>
      </c>
      <c r="H44" s="38">
        <v>0.16600000000000001</v>
      </c>
    </row>
    <row r="45" spans="1:8" ht="63.75" x14ac:dyDescent="0.2">
      <c r="A45" s="18" t="s">
        <v>91</v>
      </c>
      <c r="B45" s="36" t="s">
        <v>92</v>
      </c>
      <c r="C45" s="37" t="s">
        <v>18</v>
      </c>
      <c r="D45" s="37">
        <v>60</v>
      </c>
      <c r="E45" s="37">
        <v>100</v>
      </c>
      <c r="F45" s="19">
        <v>100</v>
      </c>
      <c r="G45" s="14"/>
      <c r="H45" s="38">
        <v>0.16600000000000001</v>
      </c>
    </row>
    <row r="46" spans="1:8" ht="178.5" x14ac:dyDescent="0.2">
      <c r="A46" s="18" t="s">
        <v>93</v>
      </c>
      <c r="B46" s="36" t="s">
        <v>94</v>
      </c>
      <c r="C46" s="37" t="s">
        <v>33</v>
      </c>
      <c r="D46" s="37">
        <v>10</v>
      </c>
      <c r="E46" s="37">
        <v>20</v>
      </c>
      <c r="F46" s="37">
        <v>10</v>
      </c>
      <c r="G46" s="31" t="s">
        <v>95</v>
      </c>
      <c r="H46" s="38">
        <v>0.16600000000000001</v>
      </c>
    </row>
    <row r="47" spans="1:8" ht="25.5" x14ac:dyDescent="0.2">
      <c r="A47" s="12" t="s">
        <v>96</v>
      </c>
      <c r="B47" s="12" t="s">
        <v>97</v>
      </c>
      <c r="C47" s="13" t="s">
        <v>33</v>
      </c>
      <c r="D47" s="13">
        <v>1</v>
      </c>
      <c r="E47" s="13">
        <v>2</v>
      </c>
      <c r="F47" s="13">
        <v>2</v>
      </c>
      <c r="G47" s="14"/>
      <c r="H47" s="38">
        <v>0.16600000000000001</v>
      </c>
    </row>
    <row r="48" spans="1:8" ht="47.25" customHeight="1" x14ac:dyDescent="0.2">
      <c r="A48" s="34" t="s">
        <v>98</v>
      </c>
      <c r="B48" s="35"/>
      <c r="C48" s="35"/>
      <c r="D48" s="35"/>
      <c r="E48" s="35"/>
      <c r="F48" s="35"/>
      <c r="G48" s="35"/>
      <c r="H48" s="31">
        <v>0.16600000000000001</v>
      </c>
    </row>
    <row r="49" spans="1:8" x14ac:dyDescent="0.2">
      <c r="A49" s="14" t="s">
        <v>99</v>
      </c>
      <c r="B49" s="14" t="s">
        <v>100</v>
      </c>
      <c r="C49" s="39" t="s">
        <v>33</v>
      </c>
      <c r="D49" s="14"/>
      <c r="E49" s="14">
        <v>1</v>
      </c>
      <c r="F49" s="14">
        <v>1</v>
      </c>
      <c r="G49" s="14"/>
      <c r="H49" s="14">
        <v>0.5</v>
      </c>
    </row>
    <row r="50" spans="1:8" ht="25.5" x14ac:dyDescent="0.2">
      <c r="A50" s="14" t="s">
        <v>101</v>
      </c>
      <c r="B50" s="12" t="s">
        <v>102</v>
      </c>
      <c r="C50" s="39" t="s">
        <v>33</v>
      </c>
      <c r="D50" s="14">
        <v>0</v>
      </c>
      <c r="E50" s="14">
        <v>1</v>
      </c>
      <c r="F50" s="14">
        <v>1</v>
      </c>
      <c r="G50" s="14"/>
      <c r="H50" s="14">
        <v>0.5</v>
      </c>
    </row>
  </sheetData>
  <mergeCells count="16">
    <mergeCell ref="A9:H9"/>
    <mergeCell ref="A11:G11"/>
    <mergeCell ref="A24:G24"/>
    <mergeCell ref="A34:G34"/>
    <mergeCell ref="A41:G41"/>
    <mergeCell ref="A48:G48"/>
    <mergeCell ref="A2:H2"/>
    <mergeCell ref="A3:H3"/>
    <mergeCell ref="A5:A7"/>
    <mergeCell ref="B5:B7"/>
    <mergeCell ref="C5:C7"/>
    <mergeCell ref="D5:F5"/>
    <mergeCell ref="G5:G7"/>
    <mergeCell ref="H5:H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показат-2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Самсонова</dc:creator>
  <cp:lastModifiedBy>Наталья Ивановна Самсонова</cp:lastModifiedBy>
  <dcterms:created xsi:type="dcterms:W3CDTF">2015-04-07T13:31:57Z</dcterms:created>
  <dcterms:modified xsi:type="dcterms:W3CDTF">2015-04-07T13:33:27Z</dcterms:modified>
</cp:coreProperties>
</file>