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1590" windowWidth="24915" windowHeight="10755"/>
  </bookViews>
  <sheets>
    <sheet name="Лист1" sheetId="1" r:id="rId1"/>
    <sheet name="Лист2" sheetId="2" r:id="rId2"/>
    <sheet name="Лист3" sheetId="3" r:id="rId3"/>
  </sheets>
  <definedNames>
    <definedName name="_xlnm._FilterDatabase" localSheetId="0" hidden="1">Лист1!$A$11:$P$168</definedName>
    <definedName name="_xlnm.Print_Titles" localSheetId="0">Лист1!$11:$11</definedName>
  </definedNames>
  <calcPr calcId="145621" fullPrecision="0"/>
</workbook>
</file>

<file path=xl/calcChain.xml><?xml version="1.0" encoding="utf-8"?>
<calcChain xmlns="http://schemas.openxmlformats.org/spreadsheetml/2006/main">
  <c r="L18" i="1" l="1"/>
  <c r="L159" i="1" l="1"/>
  <c r="L152" i="1"/>
  <c r="L143" i="1"/>
  <c r="L138" i="1"/>
  <c r="L137" i="1"/>
  <c r="L136" i="1" s="1"/>
  <c r="H70" i="1"/>
  <c r="H69" i="1" s="1"/>
  <c r="D70" i="1"/>
  <c r="D34" i="1" l="1"/>
  <c r="L47" i="1" l="1"/>
  <c r="H27" i="1" l="1"/>
  <c r="L112" i="1" l="1"/>
  <c r="L130" i="1" l="1"/>
  <c r="L144" i="1"/>
  <c r="L142" i="1"/>
  <c r="L160" i="1"/>
  <c r="L158" i="1"/>
  <c r="L123" i="1"/>
  <c r="L50" i="1"/>
  <c r="L49" i="1"/>
  <c r="L48" i="1"/>
  <c r="L45" i="1"/>
  <c r="H22" i="1"/>
  <c r="H119" i="1" l="1"/>
  <c r="D119" i="1"/>
  <c r="D22" i="1"/>
  <c r="L105" i="1" l="1"/>
  <c r="L114" i="1" l="1"/>
  <c r="K18" i="1" l="1"/>
  <c r="L133" i="1"/>
  <c r="L135" i="1"/>
  <c r="L64" i="1"/>
  <c r="L60" i="1"/>
  <c r="L56" i="1"/>
  <c r="L25" i="1"/>
  <c r="L19" i="1"/>
  <c r="L14" i="1"/>
  <c r="L121" i="1" l="1"/>
  <c r="L154" i="1"/>
  <c r="L126" i="1"/>
  <c r="K126" i="1"/>
  <c r="L106" i="1"/>
  <c r="L95" i="1"/>
  <c r="L93" i="1"/>
  <c r="L92" i="1"/>
  <c r="L91" i="1"/>
  <c r="L90" i="1"/>
  <c r="L94" i="1"/>
  <c r="L89" i="1"/>
  <c r="L86" i="1"/>
  <c r="L85" i="1"/>
  <c r="L84" i="1"/>
  <c r="L83" i="1"/>
  <c r="L82" i="1"/>
  <c r="L81" i="1"/>
  <c r="L80" i="1"/>
  <c r="L79" i="1"/>
  <c r="L78" i="1"/>
  <c r="L77" i="1"/>
  <c r="L76" i="1"/>
  <c r="L73" i="1"/>
  <c r="L72" i="1"/>
  <c r="L71" i="1"/>
  <c r="L53" i="1"/>
  <c r="L54" i="1"/>
  <c r="K54" i="1"/>
  <c r="L46" i="1"/>
  <c r="L44" i="1"/>
  <c r="L43" i="1"/>
  <c r="L42" i="1"/>
  <c r="L41" i="1"/>
  <c r="L40" i="1"/>
  <c r="L52" i="1"/>
  <c r="L51" i="1"/>
  <c r="L38" i="1"/>
  <c r="L37" i="1"/>
  <c r="L36" i="1"/>
  <c r="L35" i="1"/>
  <c r="L33" i="1"/>
  <c r="L32" i="1"/>
  <c r="L31" i="1"/>
  <c r="L30" i="1"/>
  <c r="L29" i="1"/>
  <c r="L28" i="1"/>
  <c r="L24" i="1"/>
  <c r="L23" i="1"/>
  <c r="L16" i="1"/>
  <c r="L15" i="1"/>
  <c r="L62" i="1" l="1"/>
  <c r="L26" i="1" l="1"/>
  <c r="K20" i="1" l="1"/>
  <c r="G20" i="1"/>
  <c r="K17" i="1"/>
  <c r="H17" i="1"/>
  <c r="G17" i="1"/>
  <c r="K124" i="1"/>
  <c r="G124" i="1"/>
  <c r="G127" i="1" s="1"/>
  <c r="C124" i="1"/>
  <c r="C127" i="1" s="1"/>
  <c r="C17" i="1"/>
  <c r="C20" i="1"/>
  <c r="L157" i="1"/>
  <c r="H157" i="1"/>
  <c r="D157" i="1"/>
  <c r="L151" i="1"/>
  <c r="L150" i="1"/>
  <c r="L149" i="1"/>
  <c r="L131" i="1"/>
  <c r="H131" i="1"/>
  <c r="D136" i="1"/>
  <c r="D131" i="1"/>
  <c r="L124" i="1"/>
  <c r="H124" i="1"/>
  <c r="D124" i="1"/>
  <c r="L113" i="1"/>
  <c r="H113" i="1"/>
  <c r="D113" i="1"/>
  <c r="H88" i="1"/>
  <c r="D88" i="1"/>
  <c r="D69" i="1"/>
  <c r="H58" i="1"/>
  <c r="D58" i="1"/>
  <c r="D55" i="1"/>
  <c r="D63" i="1"/>
  <c r="K127" i="1" l="1"/>
  <c r="D129" i="1"/>
  <c r="G67" i="1"/>
  <c r="G168" i="1" s="1"/>
  <c r="K67" i="1"/>
  <c r="K168" i="1" s="1"/>
  <c r="C67" i="1"/>
  <c r="C168" i="1" s="1"/>
  <c r="L148" i="1" l="1"/>
  <c r="L17" i="1" l="1"/>
  <c r="L140" i="1" l="1"/>
  <c r="L59" i="1"/>
  <c r="L58" i="1" l="1"/>
  <c r="L21" i="1"/>
  <c r="L122" i="1"/>
  <c r="L120" i="1"/>
  <c r="L118" i="1"/>
  <c r="L104" i="1"/>
  <c r="L88" i="1"/>
  <c r="L75" i="1"/>
  <c r="L74" i="1"/>
  <c r="L39" i="1"/>
  <c r="L70" i="1" l="1"/>
  <c r="L119" i="1"/>
  <c r="L55" i="1"/>
  <c r="L69" i="1" l="1"/>
  <c r="H55" i="1"/>
  <c r="H162" i="1" l="1"/>
  <c r="H147" i="1"/>
  <c r="H139" i="1"/>
  <c r="H136" i="1"/>
  <c r="H129" i="1" s="1"/>
  <c r="L162" i="1"/>
  <c r="L147" i="1"/>
  <c r="L139" i="1"/>
  <c r="L129" i="1"/>
  <c r="L117" i="1"/>
  <c r="L127" i="1" s="1"/>
  <c r="H117" i="1"/>
  <c r="H127" i="1" s="1"/>
  <c r="L110" i="1"/>
  <c r="H110" i="1"/>
  <c r="L107" i="1"/>
  <c r="H107" i="1"/>
  <c r="L103" i="1"/>
  <c r="H103" i="1"/>
  <c r="L98" i="1"/>
  <c r="H98" i="1"/>
  <c r="L96" i="1"/>
  <c r="H96" i="1"/>
  <c r="H34" i="1"/>
  <c r="H13" i="1"/>
  <c r="L65" i="1"/>
  <c r="H65" i="1"/>
  <c r="L63" i="1"/>
  <c r="H63" i="1"/>
  <c r="L61" i="1"/>
  <c r="H61" i="1"/>
  <c r="L34" i="1"/>
  <c r="L27" i="1"/>
  <c r="L22" i="1"/>
  <c r="L13" i="1"/>
  <c r="H101" i="1" l="1"/>
  <c r="L101" i="1"/>
  <c r="H20" i="1"/>
  <c r="H67" i="1" s="1"/>
  <c r="L20" i="1"/>
  <c r="L167" i="1"/>
  <c r="H167" i="1"/>
  <c r="H115" i="1"/>
  <c r="L115" i="1"/>
  <c r="D13" i="1"/>
  <c r="L67" i="1" l="1"/>
  <c r="D17" i="1"/>
  <c r="D27" i="1" l="1"/>
  <c r="D20" i="1" l="1"/>
  <c r="D103" i="1"/>
  <c r="D115" i="1" l="1"/>
  <c r="D117" i="1"/>
  <c r="D101" i="1" l="1"/>
  <c r="D127" i="1"/>
  <c r="D61" i="1"/>
  <c r="D67" i="1" s="1"/>
  <c r="D139" i="1" l="1"/>
  <c r="D147" i="1" l="1"/>
  <c r="H168" i="1"/>
  <c r="L168" i="1"/>
  <c r="D167" i="1" l="1"/>
  <c r="D168" i="1" s="1"/>
</calcChain>
</file>

<file path=xl/sharedStrings.xml><?xml version="1.0" encoding="utf-8"?>
<sst xmlns="http://schemas.openxmlformats.org/spreadsheetml/2006/main" count="553" uniqueCount="393">
  <si>
    <t>Основное мероприятие  «Повышение эффективности деятельности государственного бюджетного учреждения Ленинградской области «Многофункциональный центр предоставления государственных и муниципальных услуг»</t>
  </si>
  <si>
    <t>Обеспечение деятельности ГБУ ЛО «МФЦ»</t>
  </si>
  <si>
    <t>Развитие материально-технической базы ГБУ ЛО «МФЦ»</t>
  </si>
  <si>
    <t>Развитие и сопровождение сегмента региональной автоматизированной информационной системы «Государственный заказ Ленинградской области» (АИСГЗ ЛО)»</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</si>
  <si>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</si>
  <si>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5.1.2.1</t>
  </si>
  <si>
    <t>Проведение конкурсов среди студентов по наиболее востребованным специальностям для включения в кадровый резерв Администрации Ленинградской области на вакансии, не требующие опыта работы</t>
  </si>
  <si>
    <t>5.1.2.2</t>
  </si>
  <si>
    <t>Использование в работе демонстрационного видеофильма о поступлении на государственную гражданскую службу Ленинградской области</t>
  </si>
  <si>
    <t>5.1.2.3</t>
  </si>
  <si>
    <t>Продление срока приема заявлений на участие в конкурсе и уведомление кандидатов посредством СМС-сообщений</t>
  </si>
  <si>
    <t>5.1.2.4</t>
  </si>
  <si>
    <t>Тестирование кандидатов на включение в резерв управленческих кадров Ленинградской области</t>
  </si>
  <si>
    <t>Актуализация и совершенствование системы ознакомления гражданских служащих с правовыми актами в системе государственной гражданской службы</t>
  </si>
  <si>
    <t>Повышение квалификации лиц, включенных в резерв управленческих кадров, не являющихся государственными гражданскими служащими Ленинградской области</t>
  </si>
  <si>
    <t>Организация дополнительного профессионального образования для гражданских служащих аппаратов мировых судей Ленинградской области</t>
  </si>
  <si>
    <t>Организация и проведение дня здоровья в целях развития корпоративной культуры среди гражданских служащих</t>
  </si>
  <si>
    <t>Обеспечение проведения диспансеризации лиц, замещающих государственные должности Ленинградской области, государственных гражданских служащих Ленинградской области, замещающих должности гражданской службы в органах исполнительной власти Ленинградской области и в аппаратах мировых судей Ленинградской области</t>
  </si>
  <si>
    <t>Создание информационной системы сбора и анализа информации для оценки результатов деятельности органов исполнительной власти Ленинградской области</t>
  </si>
  <si>
    <t>Обеспечение доступа работникам управления профилактики коррупционных и иных правонарушений к специализированным информационно-поисковым системам</t>
  </si>
  <si>
    <t>Совершенствование законодательства Ленинградской области в сфере государственной гражданской службы и противодействия коррупции</t>
  </si>
  <si>
    <t>Применение рекомендуемых федеральным законодательством и (или) федеральными органами государственной власти инновационных технологий для обработки и анализа сведений о доходах, расходах, об имуществе и обязательствах имущественного характера, осуществления межведомственного и информационного взаимодействия</t>
  </si>
  <si>
    <t>Совершенствование организационных механизмов предотвращения и выявления конфликта интересов в отношении лиц, замещающих отдельные государственные должности Ленинградской области, должности государственной гражданской службы Ленинградской области, а также руководителей государственных учреждений Ленинградской области</t>
  </si>
  <si>
    <t>Проведение семинаров по проблемным (актуальным) вопросам в сфере противодействия коррупции для руководителей и работников органов исполнительной власти Ленинградской области</t>
  </si>
  <si>
    <t>Итого по государственной программе</t>
  </si>
  <si>
    <t>№</t>
  </si>
  <si>
    <t>Наименование основного мероприятия, мероприятия основного мероприятия</t>
  </si>
  <si>
    <t>1.1.1</t>
  </si>
  <si>
    <t>1.1.2</t>
  </si>
  <si>
    <t>1.1.3</t>
  </si>
  <si>
    <t>1.2</t>
  </si>
  <si>
    <t>1.2.1</t>
  </si>
  <si>
    <t>1.2.2</t>
  </si>
  <si>
    <t>1.3</t>
  </si>
  <si>
    <t>1.3.1</t>
  </si>
  <si>
    <t>1.3.2</t>
  </si>
  <si>
    <t>1.3.3</t>
  </si>
  <si>
    <t>1.3.4</t>
  </si>
  <si>
    <t>1.3.5</t>
  </si>
  <si>
    <t>1.3.6</t>
  </si>
  <si>
    <t>1.3.7</t>
  </si>
  <si>
    <t>1.4.1</t>
  </si>
  <si>
    <t>2.1</t>
  </si>
  <si>
    <t>5.1</t>
  </si>
  <si>
    <t>5.1.1</t>
  </si>
  <si>
    <t>5.1.2</t>
  </si>
  <si>
    <t>5.1.3</t>
  </si>
  <si>
    <t>5.2</t>
  </si>
  <si>
    <t>5.2.1</t>
  </si>
  <si>
    <t>5.2.2</t>
  </si>
  <si>
    <t>5.2.3</t>
  </si>
  <si>
    <t>5.2.4</t>
  </si>
  <si>
    <t>5.2.5</t>
  </si>
  <si>
    <t>5.2.6</t>
  </si>
  <si>
    <t>5.2.7</t>
  </si>
  <si>
    <t>5.3</t>
  </si>
  <si>
    <t>5.3.1</t>
  </si>
  <si>
    <t>5.3.2</t>
  </si>
  <si>
    <t>5.3.3</t>
  </si>
  <si>
    <t>5.3.4</t>
  </si>
  <si>
    <t>5.3.5</t>
  </si>
  <si>
    <t>5.3.6</t>
  </si>
  <si>
    <t>5.4</t>
  </si>
  <si>
    <r>
      <t>Основное мероприятие "Совершенствование</t>
    </r>
    <r>
      <rPr>
        <b/>
        <sz val="10"/>
        <color rgb="FFFF0000"/>
        <rFont val="Times New Roman"/>
        <family val="1"/>
        <charset val="204"/>
      </rPr>
      <t xml:space="preserve"> </t>
    </r>
    <r>
      <rPr>
        <b/>
        <sz val="10"/>
        <color theme="1"/>
        <rFont val="Times New Roman"/>
        <family val="1"/>
        <charset val="204"/>
      </rPr>
      <t>антикоррупционных механизмов в системе гражданской службы"</t>
    </r>
  </si>
  <si>
    <t>5.4.2</t>
  </si>
  <si>
    <t>Приобретение программно-аппаратных средств, необходимых для обеспечения соответствия требованиям безопасности информации объектов информатизации Ленинградской области</t>
  </si>
  <si>
    <t>Обеспечение соответствия требованиям безопасности объектов информатизации Ленинградской области</t>
  </si>
  <si>
    <t>Обеспечение функционирования систем (средств) защиты информации</t>
  </si>
  <si>
    <t>Основное мероприятие «Внедрение процессного подхода к управлению в Администрации Ленинградской области»</t>
  </si>
  <si>
    <t>Реинжиниринг процессов государственного управления</t>
  </si>
  <si>
    <t>1.4.2</t>
  </si>
  <si>
    <t>1.5.1</t>
  </si>
  <si>
    <t>1.5</t>
  </si>
  <si>
    <t>Проведение экспериментов в целях совершенствования эффективности кадровой работы</t>
  </si>
  <si>
    <t>Проведение мероприятий по совершенствованию формирования и развития резерва управленческих кадров</t>
  </si>
  <si>
    <t>5.1.3.1</t>
  </si>
  <si>
    <t>5.1.3.2</t>
  </si>
  <si>
    <t>Разработка, развитие и сопровождение системы автоматизации осуществления государственных полномочий в сфере лицензирования розничной продажи алкогольной продукции и деятельности по заготовке, хранению, переработке и реализации лома черных металлов, цветных металлов в Ленинградской области</t>
  </si>
  <si>
    <t>Развитие и сопровождение автоматизированного комплекс оценки профессиональной пригодности кандидатов на замещение вакантных должностей государственной гражданской службы в органах исполнительной власти и в аппаратах мировых судей Ленинградской области (АК «Конкурс-кадры»)</t>
  </si>
  <si>
    <t>Основное мероприятие «Трансформация государственных и муниципальных услуг»</t>
  </si>
  <si>
    <t>Цифровая платформа "Госуслуги" (сопровождение)</t>
  </si>
  <si>
    <t>Цифровая платформа "Госуслуги" (развитие)</t>
  </si>
  <si>
    <t>Основное мероприятие «Цифровая администрация»</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</si>
  <si>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</si>
  <si>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1.3.2.1</t>
  </si>
  <si>
    <t>1.3.2.2</t>
  </si>
  <si>
    <t>1.3.2.3</t>
  </si>
  <si>
    <t>Создание, развитие и обеспечение функционирования ведомственных информационных систем и программных платформ управлениями государственными финансами и государственным имуществом Ленинградской области</t>
  </si>
  <si>
    <t>1.3.4.1</t>
  </si>
  <si>
    <t>1.3.4.2</t>
  </si>
  <si>
    <t>1.3.4.4</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</si>
  <si>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</si>
  <si>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Основное мероприятие "Развитие технологической инфраструктуры органов исполнительной власти Ленинградской области"</t>
  </si>
  <si>
    <t>Федеральный проект "Цифровое государственное управление"</t>
  </si>
  <si>
    <t>Приоритетный проект "Поквартирная карта Ленинградской области"</t>
  </si>
  <si>
    <t>Основное мероприятие "Развитие информационных технологий в отраслях экономики и социальной сферы"</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</si>
  <si>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</si>
  <si>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Основное мероприятие "Развитие цифровой инфраструктуры инвестиционно-строительной сферы"</t>
  </si>
  <si>
    <t>Обеспечение проектного управления, экспертизы и мониторинга мероприятий по формированию электронного правительства</t>
  </si>
  <si>
    <t>Основное мероприятие "Обеспечение безопасности государственных информационных систем и инфраструктуры электронного правительства Ленинградской области"</t>
  </si>
  <si>
    <t>Основное мероприятие "Развитие и обеспечение функционирования инфраструктуры связи электронного правительства Ленинградской области"</t>
  </si>
  <si>
    <t xml:space="preserve">Организация доступа к единой сети передачи данных Ленинградской области </t>
  </si>
  <si>
    <t>Основное мероприятие "Развитие информационной инфраструктуры электронного правительства Ленинградской области"</t>
  </si>
  <si>
    <t>Обеспечение деятельности государственного казенного учреждения Ленинградской области "Оператор "электронного правительства"</t>
  </si>
  <si>
    <t>Многоуровневая автоматизированная интеграционная система ЗАГС</t>
  </si>
  <si>
    <t xml:space="preserve">Информационная система "Управление бюджетным процессом Ленинградской области" </t>
  </si>
  <si>
    <t xml:space="preserve">Региональная государственная информационная система "Система автоматизации функций тарифного регулирования Ленинградской области" </t>
  </si>
  <si>
    <t>Государственная информационная система "Современное образование Ленинградской области"</t>
  </si>
  <si>
    <t>Информационная система управления активами топливно-энергетического комплекса Ленинградской области</t>
  </si>
  <si>
    <t>Региональная государственная информационная система "Гостехнадзор Эксперт"</t>
  </si>
  <si>
    <t>1.3.5.1</t>
  </si>
  <si>
    <t xml:space="preserve">Государственная информационная 
система обеспечения градостроительной деятельности </t>
  </si>
  <si>
    <t>1.3.5.2</t>
  </si>
  <si>
    <t>1.3.5.3</t>
  </si>
  <si>
    <t>1.3.5.4</t>
  </si>
  <si>
    <t>1.3.5.5</t>
  </si>
  <si>
    <t>1.3.5.6</t>
  </si>
  <si>
    <t>1.3.5.7</t>
  </si>
  <si>
    <t>1.3.5.8</t>
  </si>
  <si>
    <t>1.3.5.9</t>
  </si>
  <si>
    <t xml:space="preserve">Автоматизированная информационная система "Подготовка планов информатизации Ленинградской области" </t>
  </si>
  <si>
    <t>Информационно-аналитическая система "Ситуационный центр Губернатора Ленинградской области"</t>
  </si>
  <si>
    <t xml:space="preserve">Система электронного документооборота Ленинградской области </t>
  </si>
  <si>
    <t>Внедрение  наставничества на  государственной гражданской службе Ленинградской области</t>
  </si>
  <si>
    <t>1.3.4.3</t>
  </si>
  <si>
    <t>Приоритетный проект «Организация суперсервиса «Рождение ребенка»</t>
  </si>
  <si>
    <t>1.4</t>
  </si>
  <si>
    <t>1.6</t>
  </si>
  <si>
    <t>1.6.1</t>
  </si>
  <si>
    <t>1.7</t>
  </si>
  <si>
    <t>1.7.1</t>
  </si>
  <si>
    <t>1.8</t>
  </si>
  <si>
    <t>1.9.1</t>
  </si>
  <si>
    <t>2.1.1.</t>
  </si>
  <si>
    <t>2.1.1.2</t>
  </si>
  <si>
    <t>2.1.1.3</t>
  </si>
  <si>
    <t>2.1.1.4</t>
  </si>
  <si>
    <t>2.1.1.5</t>
  </si>
  <si>
    <t>2.1.1.6</t>
  </si>
  <si>
    <t>2.1.1.7</t>
  </si>
  <si>
    <t>2.1.1.8</t>
  </si>
  <si>
    <t>2.1.1.1</t>
  </si>
  <si>
    <t>2.2</t>
  </si>
  <si>
    <t>2.2.1</t>
  </si>
  <si>
    <t>2.2.2</t>
  </si>
  <si>
    <t>2.2.3</t>
  </si>
  <si>
    <t>2.2.4</t>
  </si>
  <si>
    <t>Региональный проект "Кадры для цифровой экономики" (Ленинградская область)</t>
  </si>
  <si>
    <t>Региональный проект "Цифровые технологии" (Ленинградская область)</t>
  </si>
  <si>
    <t>2.3.1</t>
  </si>
  <si>
    <t>2.4</t>
  </si>
  <si>
    <t>2.3</t>
  </si>
  <si>
    <t>2.4.1</t>
  </si>
  <si>
    <t>Содействие в подготовке высококвалифицированных кадров для цифровой экономики</t>
  </si>
  <si>
    <t>Содействие в создании условий для развития и внедрения цифровых технологий в приоритетных отраслях экономики, социальной сферы, системе органов государственной власти и местного самоуправления Ленинградской области</t>
  </si>
  <si>
    <t>Содействие в создании «сквозных» цифровых технологий преимущественно на основе отечественных разработок</t>
  </si>
  <si>
    <t>2.4.2</t>
  </si>
  <si>
    <t>Формирование организационной, правовой и информационной инфраструктуры по комплексу государственных и муниципальных услуг, предоставляемых на территории Ленинградской области, в рамках жизненной ситуации «Рождение ребенка».</t>
  </si>
  <si>
    <t>1.1</t>
  </si>
  <si>
    <t>3.1</t>
  </si>
  <si>
    <t>3.1.1</t>
  </si>
  <si>
    <t>3.1.2</t>
  </si>
  <si>
    <t>3.1.3</t>
  </si>
  <si>
    <t>Основное мероприятие «Взаимодействие с органами местного самоуправления и организациями Ленинградской области при использовании средств информационной безопасности отечественных разработчиков»</t>
  </si>
  <si>
    <t>Региональный проект "Информационная безопасность" (Ленинградская область)</t>
  </si>
  <si>
    <t>Организация и проведение открытых мероприятий по информационной безопасности и стимулированию безопасной информационной среды</t>
  </si>
  <si>
    <t>Организация и проведение открытых мероприятий по использованию преимущественно отечественного программного обеспечения государственными органами, органами местного самоуправления и организациями</t>
  </si>
  <si>
    <t>Обеспечение информационной безопасности на основе отечественных разработок при передаче, обработке и хранении данных</t>
  </si>
  <si>
    <t>3.2</t>
  </si>
  <si>
    <t>3.2.1</t>
  </si>
  <si>
    <t>3.2.2</t>
  </si>
  <si>
    <t>3.3</t>
  </si>
  <si>
    <t>3.3.1</t>
  </si>
  <si>
    <t>Региональный проект "Информационная инфраструктура" (Ленинградская область)</t>
  </si>
  <si>
    <t>Содействие при подключении к сети «Интернет» социально-значимых объектов (объектов образования, здравоохранения), органов исполнительной власти, местного самоуправления Ленинградской области</t>
  </si>
  <si>
    <t>4.1</t>
  </si>
  <si>
    <t>4.1.1</t>
  </si>
  <si>
    <t>4.2</t>
  </si>
  <si>
    <t>4.2.1</t>
  </si>
  <si>
    <t>4.2.2</t>
  </si>
  <si>
    <t>4.2.3</t>
  </si>
  <si>
    <t>4.3</t>
  </si>
  <si>
    <t>4.3.1</t>
  </si>
  <si>
    <t>Подпрограмма 1. «Цифровая трансформация государственного управления Ленинградской области»</t>
  </si>
  <si>
    <t>Развитие и обеспечение</t>
  </si>
  <si>
    <t>Анкетирование государственных гражданских служащих Администрации Ленинградской области в целях выявления факторов: являющихся решающими при выборе должностей государственной гражданской службы как основного вида трудовой деятельности; способствующих повышению профессионализма гражданского служащего; препятствующих повышению профессионализма гражданского служащего</t>
  </si>
  <si>
    <t>Проведение выездных культурно-краеведческих мероприятий на территории Ленинградской области в целях развития корпоративной культуры среди государственных гражданских служащих</t>
  </si>
  <si>
    <t>Проведение мониторинга качества и доступности предоставления государственных и муниципальных услуг</t>
  </si>
  <si>
    <t>Реализация мероприятий в рамках приоритетного проекта "Поквартирная карта Ленинградской области"</t>
  </si>
  <si>
    <t xml:space="preserve">Региональная информационная система "Архивы Ленинградской области </t>
  </si>
  <si>
    <t xml:space="preserve">Автоматизированная информационная система управления имуществом Ленинградской области </t>
  </si>
  <si>
    <t xml:space="preserve">Региональная информационная система "Планирование и мониторинг мероприятий, проводимых в отношении объектов капитальных вложений в Ленинградской области, реализуемых за счет бюджетных средств" </t>
  </si>
  <si>
    <t xml:space="preserve">Информационная система "Прием конкурсных заявок от субъектов малого предпринимательства на предоставление субсидий" </t>
  </si>
  <si>
    <t xml:space="preserve">Автоматизированная информационная система ведения строительного надзора Ленинградской области </t>
  </si>
  <si>
    <t xml:space="preserve">Региональная система управления данными </t>
  </si>
  <si>
    <t xml:space="preserve">Сведения о достигнутых результатах </t>
  </si>
  <si>
    <t>Оценка выполнения</t>
  </si>
  <si>
    <t>Федеральный бюджет</t>
  </si>
  <si>
    <t>Областной бюджет</t>
  </si>
  <si>
    <t>Местные бюджеты</t>
  </si>
  <si>
    <t>Прочие источники</t>
  </si>
  <si>
    <t xml:space="preserve">Отчет </t>
  </si>
  <si>
    <t>о реализации государственной программы "Цифровое развитие Ленинградской области"</t>
  </si>
  <si>
    <t>Наименование государственной программы: Цифровое развитие Ленинградской области</t>
  </si>
  <si>
    <t>Ответственный исполнитель: Комитет цифрового развития Ленинградской области</t>
  </si>
  <si>
    <t>Итого по подпрограмме 1</t>
  </si>
  <si>
    <t>Итого по подпрограмме 2</t>
  </si>
  <si>
    <t>Подпрограмма 2 "Цифровизация отраслей экономики и социальной сферы в Ленинградской области"</t>
  </si>
  <si>
    <t>Итого по подпрограмме 3</t>
  </si>
  <si>
    <t>Подпрограмма 3 "Обеспечение информационной безопасности в Ленинградской области"</t>
  </si>
  <si>
    <t>Итого по подпрограмме 4</t>
  </si>
  <si>
    <t>Подпрограмма 4 "Информационная инфраструктура Ленинградской области"</t>
  </si>
  <si>
    <t>Итого по подпрограмме 5</t>
  </si>
  <si>
    <t>Х</t>
  </si>
  <si>
    <t xml:space="preserve"> </t>
  </si>
  <si>
    <t xml:space="preserve">Информационная система управления общественными финансами "Открытый бюджет" Ленинградской области  </t>
  </si>
  <si>
    <t>Государственная информационная система жилищного надзора и контроля Ленинградской области</t>
  </si>
  <si>
    <t>Автоматизированная информационная система сбора оперативных данных Ленинградской области</t>
  </si>
  <si>
    <t>ГИС ЛО «Обеспечение деятельности Межведомственной рабочей группы по рассмотрению вопросов, связанных с приведением в соответствие сведений Единого государственного реестра недвижимости и государственного лесного реестра на территории ЛО»</t>
  </si>
  <si>
    <t>Поддержка региональных проектов в сфере информационных технологий, направленных на автоматизацию приоритетных видов регионального государственного контроля (надзора)</t>
  </si>
  <si>
    <t>1.5.2.</t>
  </si>
  <si>
    <t>Создание, сопровождение и развитие информационно-справочной системы управления процессами сервисного обслуживания</t>
  </si>
  <si>
    <t>Государственная информационная система "Региональный кадастр отходов Ленинградской области"</t>
  </si>
  <si>
    <t>Информационно-аналитическая система управления развитием агропромышленного и рыбохозяйственного комплекса Ленинградской области</t>
  </si>
  <si>
    <t xml:space="preserve">Экологическая информационная система Ленинградской области  </t>
  </si>
  <si>
    <t>Региональная государственная информационная система жилищно-коммунального хозяйства Ленинградской области</t>
  </si>
  <si>
    <t>Информационная система выдачи и переоформления разрешений на осуществление деятельности по перевозке пассажиров и багажа легковым такси в Ленинградской области</t>
  </si>
  <si>
    <t>2.1.1.9</t>
  </si>
  <si>
    <t>Возмещение затрат фондодержателя, обеспечивающего ведение геоинформационной системы "Фонд пространственных данных Ленинградской области"</t>
  </si>
  <si>
    <t>Геоинформационная система "Фонд пространственных данных Ленинградской области"</t>
  </si>
  <si>
    <t>Создание слоев картоосновы Ленинградской области высокого разрешения</t>
  </si>
  <si>
    <t>2.2.5</t>
  </si>
  <si>
    <t>3.4.</t>
  </si>
  <si>
    <t>Основное мероприятие "Развертывание сети специальной связи Ленинградской области (Регион 47)"</t>
  </si>
  <si>
    <t>3.4.1.</t>
  </si>
  <si>
    <t>Организация и проведение работ по проектированию сети специальной связи Ленинградской области (Регион 47)</t>
  </si>
  <si>
    <t>Развитие технологической инфраструктуры электронного правительства, в том числе для оказания государственных и муниципальных услуг в электронном виде в Ленинградской области</t>
  </si>
  <si>
    <t>Обеспечение функционирования технологической инфраструктуры электронного правительства, в том числе для оказания государственных и муниципальных услуг в электронном виде в Ленинградской области</t>
  </si>
  <si>
    <t>4.3.2</t>
  </si>
  <si>
    <t>Формирование и функционирование необходимой информационно-технологической и телекоммуникационной инфраструктуры на участках мировых судей</t>
  </si>
  <si>
    <t>Подпрограмма 5 «Развитие государственной гражданской службы Ленинградской области и формирование ее единого информационно-коммуникационного пространства»</t>
  </si>
  <si>
    <t>Основное мероприятие  «Совершенствование порядка назначения на должности государственной гражданской службы Ленинградской области граждан Российской Федерации, государственных гражданских служащих Ленинградской области»</t>
  </si>
  <si>
    <t>Организация поиска и подбора резюме соискателей для участия в конкурсах на замещение вакантных должностей государственной гражданской службы Ленинградской области среди соискателей высокого профессионального уровня с использованием информационных систем, размещенных в информационно-коммуникационной сети «Интернет»</t>
  </si>
  <si>
    <t>Организация и проведение конкурса в целях выявления перспективных и инициативных кадров для государственной гражданской службы Ленинградской области и муниципальной службы Ленинградской области</t>
  </si>
  <si>
    <t>Обеспечение программой добровольного медицинского страхования лиц» замещающих государственные должности Ленинградской области в органах исполнительной власти Ленинградской области, а также государственных гражданских служащих, замещающих должности государственной гражданской службы в органах исполнительной власти Ленинградской области, имеющих стаж государственной гражданской службы</t>
  </si>
  <si>
    <t>Образование аттестационных комиссий для проведения аттестации и квалификационных экзаменов государственных гражданских служащих Ленинградской области, замещающих должности государственной гражданской службы категории "руководители" высшей и главной групп должностей государственной гражданской службы в Администрации Ленинградской области</t>
  </si>
  <si>
    <t>Основное мероприятие  "Ускоренное внедрение информационно-коммуникационных технологий в государственных органах Ленинградской области в целях повышения качества кадровой работы "</t>
  </si>
  <si>
    <t xml:space="preserve">Развитие и сопровождение государственной  информационной системы в области гражданской службы Ленинградской области </t>
  </si>
  <si>
    <t>Создание, развитие и сопровождение государственной информационной системы Ленинградской области в области гражданской службы во всех государственных органах Ленинградской области</t>
  </si>
  <si>
    <t>5.3.7</t>
  </si>
  <si>
    <t>Основное мероприятие "Внедрение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</si>
  <si>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5.4.1.</t>
  </si>
  <si>
    <t>Организация мероприятий по профессиональному развитию лиц, замещающих государственные должности и гражданских служащих органов исполнительной власти Ленинградской области, в том числе, включенных в кадровый резерв</t>
  </si>
  <si>
    <t xml:space="preserve">5.4.3 </t>
  </si>
  <si>
    <t>Организация иных мероприятий по профессиональному развитию лиц, замещающих государственные должности, и гражданских служащих органов исполнительной власти Ленинградской области</t>
  </si>
  <si>
    <t xml:space="preserve">5.4.4. </t>
  </si>
  <si>
    <t>5.5</t>
  </si>
  <si>
    <t>5.5.1</t>
  </si>
  <si>
    <t>5.5.2</t>
  </si>
  <si>
    <t>5.5.3</t>
  </si>
  <si>
    <t>5.5.4</t>
  </si>
  <si>
    <t>Объем финансового обеспечения государственной программы в 2021 году (тыс. рублей)</t>
  </si>
  <si>
    <t>Создание и сопровождение автоматизированной информационной системы анализа информации в целях предотвращения конфликта интересов</t>
  </si>
  <si>
    <t xml:space="preserve">Информационная система "Цифровой административный регламент Ленинградской области" </t>
  </si>
  <si>
    <t xml:space="preserve">Государственная информационная система Ленинградской области "Единая информационная система учёта граждан, проживающих в Ленинградской области, нуждающихся в улучшении жилищных условий" </t>
  </si>
  <si>
    <t>1.3.5.10</t>
  </si>
  <si>
    <t>4.2.4</t>
  </si>
  <si>
    <t>Организация и проведение инвентаризации IT-ресурсов Ленинградской области</t>
  </si>
  <si>
    <t>Реализация мероприятий, направленных на увеличение доли массовых социально значимых услуг в электронном виде, доступных гражданам Ленинградской области</t>
  </si>
  <si>
    <t>3.3.2.</t>
  </si>
  <si>
    <t>Обеспечение информационной безопасности государственных информационных систем и объектов критической информационной инфраструктуры</t>
  </si>
  <si>
    <t>Основное мероприятие "Стимулирование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</si>
  <si>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Развитие и сопровождение информационной системы управления реестром полномочий органов исполнительной власти Ленинградской области» (Электронный реестр полномочий)</t>
  </si>
  <si>
    <t xml:space="preserve">Реализация мероприятия приостановлено в связи с отсутствием методических, технических и правовых  документов федерального уровня. Денежные средства перераспределены на иные мероприятия  Областной закон Ленинградской области от 25.06.2021 № 77-оз  </t>
  </si>
  <si>
    <t>Исполнен госконтракт по оказанию услуг на проведение анализа состояния проектного управления в Комитете цифрового развития Ленинградской области, подготовлены выводы по результатам анализа, подготовлен план проведения работ по развитию проектного управления</t>
  </si>
  <si>
    <t>Обеспечено ведение геоинформационной системы "Фонд пространственных данных Ленинградской области"</t>
  </si>
  <si>
    <t>Заключен и исполняется государственный контракт на выполнение работ  по развитию фонда пространственных данных в части создания слоев электронных цифровых карт территории Всеволожского, Выборгского, Кингисеппского, Киришского, Кировского, Ломоносовского, Приозерского районов Ленинградской области с высоким пространственным разрешением</t>
  </si>
  <si>
    <t>Обеспечено бесперебойное функционирование</t>
  </si>
  <si>
    <t>Заключен госконтракт. Обеспечена бесперебойная работа АИС</t>
  </si>
  <si>
    <t>Обеспечено бесперебойное функционирование системы; подсистем информационной системы «Управление бюджетным процессом Ленинградской области», обеспечивающих ведение бюджетного (бухгалтерского) учета</t>
  </si>
  <si>
    <t>Заключен госконтракт. Обеспечена бесперебойная работа ИС</t>
  </si>
  <si>
    <t>Заключен госконтракт. Обеспечена бесперебойная работа РИС</t>
  </si>
  <si>
    <t>Заключен госконтракт. Обеспечена бесперебойная работа СЭД ЛО</t>
  </si>
  <si>
    <t>Заключен госконтракт. Обеспечена бесперебойная работа ГИС</t>
  </si>
  <si>
    <t>Заключен госконтракт. Обеспечена бесперебойная работа ИАС</t>
  </si>
  <si>
    <t>Заключен госконтракт. Обеспечена бесперебойная работа РГИС</t>
  </si>
  <si>
    <t>Обеспечено бесперебойное функционирование ГИСОГД</t>
  </si>
  <si>
    <t>Обеспечено бесперебойное функционирование ГИС ФПД</t>
  </si>
  <si>
    <t>Отчетный период: январь-декабрь 2021 года</t>
  </si>
  <si>
    <t>Фактическое финансирование государственной программы на 01.01.2022 г. (нарастающим итогом) (тыс. рублей)</t>
  </si>
  <si>
    <t>Выполнено на 01.01.2022 г. (нарастающим итогом) (тыс. рублей)</t>
  </si>
  <si>
    <t>Организовано изготовление и размещение в сети Интернет двух видеороликов; размещение информационно-разъяснительных материалов  на единых платежных документах (квитанции ЖКХ), общим объемом 1 800 000 экземпляров.</t>
  </si>
  <si>
    <t>Зачислены на программы повышения квалификации по цифровой экономики 96 сотрудников Администрации Ленинградской области</t>
  </si>
  <si>
    <t>Мероприятие выполнено</t>
  </si>
  <si>
    <t>Обеспечено развитие ИАС</t>
  </si>
  <si>
    <t>2.1.1.10.</t>
  </si>
  <si>
    <t>Региональный сегмент единой государственной информационной системы здравоохранения (сопровождение)</t>
  </si>
  <si>
    <t>Обеспечено на участках мировых судей защищённое подключение к сети ГАС «Правосудие», а также защищённое межведомственное электронное взаимодействие</t>
  </si>
  <si>
    <t>На Едином портале государственных и муниципальных услуг (функций) жителям Ленинградской области доступны 54 новые массовые социально значимых услуги. Доля массовых социально значимых государственных и муниципальных услуг доступных в электронном виде составляет 69 %</t>
  </si>
  <si>
    <t>Опубликовано 6 пресс-релизов по соответствующим мерам государственной поддержки. Пресс-релизы опубликованы на сайте Комитета цифрового развития Ленинградской области, сайте Правительства Ленинградской области, в социальных сетях, а также опубликованы на различных информационных порталах: Инфо Нева, online 47,ivbg.ru, Bezformata.</t>
  </si>
  <si>
    <t>Мероприятие не выполнено</t>
  </si>
  <si>
    <t>Выполнены 3 этапа государственного контракта. Исполнение 4-ого этапа запланировано в 1-м полугодии 2022 года</t>
  </si>
  <si>
    <t xml:space="preserve">Мероприятие выполнено. </t>
  </si>
  <si>
    <t>Обеспечено функционирование и развитие технологической инфраструктуры органов исполнительной власти Ленинградской области</t>
  </si>
  <si>
    <t>Обеспечено проведение диспансеризации лиц, замещающих государственные должности Ленинградской области, государственных гражданских служащих Ленинградской области, замещающих должности гражданской службы в органах исполнительной власти Ленинградской области и в аппаратах мировых судей Ленинградской области</t>
  </si>
  <si>
    <t>Обеспечение доли государственных гражданских служащих Ленинградской области, замещающих должности государственной гражданской службы Ленинградской области в органах исполнительной власти Ленинградской области, имеющих стаж государственной гражданской службы в Администрации Ленинградской области более трех лет, охваченных программой добровольного медицинского страхования, от общего числа государственных гражданских служащих Ленинградской области, имеющих стаж государственной гражданской службы в Администрации Ленинградской области более трех лет, 100 %
Обеспечение доли лиц, замещающих государственные должности Ленинградской области в органах исполнительной власти Ленинградской области, охваченных программой добровольного медицинского страхования, от общего числа лиц, замещающих государственные должности Ленинградской области, 100 %</t>
  </si>
  <si>
    <t>Мероприятие выполнено. Оплата осуществлена по фактически застрахованным гос.служащим согласно штатному расписанию,. Экономия  185,65 тыс.руб.</t>
  </si>
  <si>
    <t>Мероприятие выполнено, экономия 2117,27 тыс.руб.</t>
  </si>
  <si>
    <t>Создана государственная информационная система Ленинградской области «Управление имуществом и сервисными процессами Управления делами Правительства Ленинградской области»</t>
  </si>
  <si>
    <t>Обеспечено программой адаптации вновь назначенных на должность государственной гражданской службы Ленинградской области за 2021 год - 77% от общего количества вновь назначенных на должность государственной гражданской службы Ленинградской области</t>
  </si>
  <si>
    <t>Проведено 2 конкурса среди студентов. В конкурсе приняли участие 31 человек. Включено в кадровый резерв 22 человека.</t>
  </si>
  <si>
    <t xml:space="preserve">Обеспечение объективности и прозрачности механизма конкурсного отбора кандидатов, 100 проц. </t>
  </si>
  <si>
    <t>Продление срока приема заявок в случае, если поступила одна заявка, 7 дн. (4 конкурса), 14 дн. (1 конкурс). Осуществлялось уведомление кандидатов на замещение вакантных должностей государственной гражданской службы Ленинградской области посредством СМС-сообщений, 15 дн. (100% кандидатов).</t>
  </si>
  <si>
    <t xml:space="preserve">1 конкурсов на замещение вакантных должностей (из 114) признаны несостоявшимися по причине отсутствия кандидатов (менее двух человек). 11x100/114 = 9,64% </t>
  </si>
  <si>
    <t>Проведено дистанционное тестирование кандидатов, подавших заявление в РУК, на определение личностных и профессиональных качеств. Направлены на тестирование - 143 человека</t>
  </si>
  <si>
    <t>Мероприятие выполнено, экономия 13 тыс. руб.</t>
  </si>
  <si>
    <t>Обучение по программе повышения квалификации с 20 сентября по 27 сентября 2021 года прошли 20 резервистов</t>
  </si>
  <si>
    <t>Конкурс состоялся. Финал конкурса прошел 6 октября 2021 года</t>
  </si>
  <si>
    <t>В связи с Соvid-19 и соответствующим нормативно-правовым регулированием  принято управленческое решение о прекращении контракта на оказание услуг.</t>
  </si>
  <si>
    <t xml:space="preserve">Проведено ВСЕГО заседаний:
- аттестации – 14 (по граф. – 23 чел., факт. – 22 чел.);
- внеочередных аттестаций – 0 
- кв. экзаменов – 1 (по распоряжению – 2 чел., сдал – 2 чел., не сдали – 0 чел., другое – 0 чел.)
</t>
  </si>
  <si>
    <t xml:space="preserve">Обеспечена актуализации информации на официальном интернет-портале Администрации Ленинградской области, 100 проц. </t>
  </si>
  <si>
    <t>Мероприятие выполнено в 2020 году в рамках мероприятия 5.3.1</t>
  </si>
  <si>
    <t xml:space="preserve">Обеспечен доступ к 4 программным продуктам, общее количество рабочих мест - 8. </t>
  </si>
  <si>
    <t>Данное мероприятие реализуется в 2020-2021 гг. в рамках мероприятия 5.3.2.</t>
  </si>
  <si>
    <t xml:space="preserve">В 2021 году 99,7% прошли обучение по программам ДПО в рамках реализации программ проф. развития, от общего количества запланированных на обучение </t>
  </si>
  <si>
    <t>Обучено 24 государственных гражданских служащих ЛО</t>
  </si>
  <si>
    <t>Мероприятие выполнено, экономия 50 тыс. руб.</t>
  </si>
  <si>
    <t>100% государственных гражданских служащих ЛО участвовали в иных мероприятиях по профессиональному развитию (тренинги, семинары) от общего количества, запланированного согласно государственному заказу</t>
  </si>
  <si>
    <t>Мероприятие выполнено, экономия 103 тыс. руб.</t>
  </si>
  <si>
    <t>Обеспечено исполнение лицами, замещающими государственные должности Ленинградской области, государственными гражданскими служащими Ленинградской области, главами местных администраций по контракту и лицами, замещающими муниципальные должности Ленинградской области, а также руководителями учреждений, подведомственными органами исполнительной власти Ленинградской области, обязанности по представлению сведений о доходах, расходах, об имуществе и обязательствах имущественного характера с  использованием  специального программного обеспечения "Справки БК".
Обеспечен доступ к региональной системе межведомственного электронного взаимодействия для направления отдельных запросов при проведении соответствующих проверок (посредством использования Портала межведомственного электронного взаимодействия Ленинградской области (АИС "Межвед ЛО"). Продолжается внедрение компьютерной программы на базе специального программного обеспечения в целях осуществления сбора, мониторинга, автоматизированного обобщения и анализа сведений в отношении лиц, замещающих государственные должности Ленинградской области в Администрации Ленинградской области, государственных гражданских служащих Ленинградской области, глав местных администраций по контракту на предмет соблюдения норм антикоррупционного законодательства</t>
  </si>
  <si>
    <t>Осуществлялись мероприятия по выявлению, предупреждение и урегулирование конфликта интересов в целях предотвращения коррупционных правонарушений. Обеспечение соблюдения лицами, замещающими отдельные государственные должности Ленинградской области, должности государственной гражданской службы Ленинградской области, а также руководителями государственных учреждений Ленинградской области требований о предотвращении или урегулировании конфликта интересов, 
а также осуществление мер по предупреждению коррупции</t>
  </si>
  <si>
    <t>Обеспечено развитие и функционирование сегмента региональной автоматизированной информационной системы АИСГЗ ЛО. Обеспечено развитие материально-технической базы ГБУ ЛО "Фонд имущества Ленинградской области"</t>
  </si>
  <si>
    <t>Обеспечено бесперебойная работа и развитие РИС</t>
  </si>
  <si>
    <t>Выполнены, приняты и оплачены работы по двум гос. контрактам на выполнение работ по развитию государственной информационной системы «Автоматизированная информационная система управления имуществом Ленинградской области»</t>
  </si>
  <si>
    <t>Развитие осуществляется в рамках ГК, целью которого является полномасштабный перевод органов исполнительной власти и государственных учреждений Ленинградской области на единую централизованную информационную платформу на базе облачных технологий автоматизации по ведению бюджетного (бухгалтерского) учета. Приняты и оплачены работы по 1-6 этапам, продолжается выполнение работ по 7 этапу.</t>
  </si>
  <si>
    <t>Обеспечено развитие АИС</t>
  </si>
  <si>
    <t>Работы по развитию системы приняты в рамках 1-го этапа гос. контракта на выполнение работ по развитию государственной информационной системы Ленинградской области «Цифровая платформа «Госуслуги»»</t>
  </si>
  <si>
    <t>Создана ГИС в интересах комитета по строительству Ленинградской области и комитета по жилищно-коммунальному хозяйству Ленинградской области</t>
  </si>
  <si>
    <t>Обеспечено развитие РГИС в соответствие с требованиями функционального заказчика</t>
  </si>
  <si>
    <t>Заключен госконтракт. Услуги не приняты, направлен мотивированный отказ. Инициирована процедура расторжения контракта</t>
  </si>
  <si>
    <t>Оплата по исполнительному листу (ГК № 32ОК-17 от 26.12.2017 г.)</t>
  </si>
  <si>
    <t>Обеспечено сопровождение лицензионного программного обеспечения</t>
  </si>
  <si>
    <t>Мероприятие выполнено, экономия 502,7 тыс. руб.</t>
  </si>
  <si>
    <t>Мероприятие выполнено, экономия 722,9 тыс. руб.</t>
  </si>
  <si>
    <t>Актуализированы базы данных полномочий и  функций, отладка сервисов  информационного взаимодействия</t>
  </si>
  <si>
    <t>Подсистема оценки результатов деятельности ОИВ и сервисы информационного взаимодействия приняты 
в опытную эксплуатацию</t>
  </si>
  <si>
    <t>Осуществлено развитие сервисов анализа информации в целях предотвращения конфликтов интересов</t>
  </si>
  <si>
    <t>Проведен мониторинг качества и доступности предоставления государственных и муниципальных услуг, полученных респондентами в 2020 и 2021 годах - в рамках контракта подготовлено 2 отчета</t>
  </si>
  <si>
    <t>-  количество обращений – 4 671 252;
- количество обращений  за предоставлением государственной услуги по государственной регистрации актов гражданского состояния – 5 349</t>
  </si>
  <si>
    <t xml:space="preserve">Произведен капитальный ремонт в отделе "Бокитогорский"  филиала ГБУ ЛО «МФЦ» «Тихвинский»;
Приобретено оборудование для функционирования МФЦ: автоматизированные рабочие места (далее - АРМ), оборудование для АРМ, постамат с модулем хранения - 1 шт., медицинское оборудование (рециркуляторы),  пожарные извещатели - 35 шт., а также закуплена мебель для филиалов/отделов ГБУ ЛО "МФЦ", горизонтальные фасадные вывески для оформления центров «Мои документы» - 2 шт. </t>
  </si>
  <si>
    <t>В 2021 году проведен открытый конкурс в электронной форме. На момент окончания срока подачи заявок на участие в открытом конкурсе в электронной форме, 15.11.2021, не подано ни одной заявки на участие в открытом конкурсе в электронной форме.
В связи с чем, на основании части 16 статьи 54.4 Федерального закона №44-ФЗ конкурс в электронной форме признан не состоявшимся</t>
  </si>
  <si>
    <t>Количество оптимизированных процессов государственного управления в органах исполнительной власти Ленинградской области/государственных (муниципальных) услуг - 19 ед.</t>
  </si>
  <si>
    <t xml:space="preserve">В рамках государственного контракта оказаны услуги по организации методического и экспертного сопровождения реинжиниринга процессов и внедрения процессного подхода к управлению в Администрации Ленинградской области
Услуги оказаны в 2 этапа, каждый этап включал в себя 4 практико-ориентированных обучающих семинара. В обучении приняли участие представители 41 органа исполнительной власти Ленинградской области, обучение прошли 114 человек, включая государственных служащих Ленинградской области и сотрудников подведомственных учреждений Ленинградской области
</t>
  </si>
  <si>
    <t>Координация мероприятий по повышению уровня знаний по процессному управлению</t>
  </si>
  <si>
    <t>Обеспечена реализация технологических мероприятий сферы здравоохранения: развитие регионального сегмента единой государственной информационной системы здравоохранения и медицинских информационных систем  учреждений здравоохранения (участвующих в пилоте): выполнены работы по доработке МИСов до 4-ой редакции. По состоянию на 31.12.2021 выполнены доработки 10 МИСов</t>
  </si>
  <si>
    <t>Обеспечено подключение СЗО Ленинградской области (фельдшерских и фельдшерско-акушерских пунктов государственной и муниципальной систем здравоохранения, образовательных организаций, реализующих образовательные программы общего образования и/или среднего профессионального образования, органов государственной власти, органов местного самоуправления и государственных внебюджетных фондов) к сети «Интернет» в полном объёме в соответствие с утвержденным Минцифрой уточненным перечнем</t>
  </si>
  <si>
    <t>Мероприятие выполнено, экономия 541 тыс. руб.</t>
  </si>
  <si>
    <t xml:space="preserve">Обеспечено сопровождение и обслуживание сетевой и информационной инфраструктуры Ленинградской области, включая защищенный сегмент сети 6440 </t>
  </si>
  <si>
    <t xml:space="preserve">Принята и оплачена поставка программно-аппаратных комплексов для модернизации и развития существующей защищённой сети ViPNet 6440 электронного правительства Ленинградской области. </t>
  </si>
  <si>
    <t xml:space="preserve">100% ГИС ЛО, содержащие информацию ограниченного доступа,  аттестованы по требованиям к защите информации. </t>
  </si>
  <si>
    <t>Проведено 1 мероприятие по информационной безопасности</t>
  </si>
  <si>
    <t xml:space="preserve">Проведено 1 мероприятие по использованию преимущественно отечественного программного обеспечения </t>
  </si>
  <si>
    <t>Проведены аудит и оценка уязвимостей в ГИС и ОКИИ ЛО.  Сформирован перечень мер защиты, направленных на нейтрализацию выявленных уязвимостей. Утвержден план по реализации мер защиты. Критические уязвимости устранены.</t>
  </si>
  <si>
    <t>Обеспечено развитие ИС</t>
  </si>
  <si>
    <t>Обеспечено развитие ГИС</t>
  </si>
  <si>
    <t>Обеспечено развитие РГИС</t>
  </si>
  <si>
    <t>Обеспечено развитие ГИСОГД</t>
  </si>
  <si>
    <t>Оказание информационной поддержки органов власти Ленинградской области и органов местного самоуправления при оказании государственных и муниципальных услуг в электронном виде</t>
  </si>
  <si>
    <t>Обеспечено развитие технологической инфраструктуры «электронного» правительства, в том числе для оказания государственных и муниципальных услуг в электронном виде в Ленинградской области</t>
  </si>
  <si>
    <t>Обеспечено функционирование технологической инфраструктуры "электронного" правительства, в том числе для оказания государственных и муниципальных услуг в электронном виде в Ленинградской области</t>
  </si>
  <si>
    <t>Мероприятие не выполнено, экономия 2010 тыс. руб.</t>
  </si>
  <si>
    <t>Доля проверок, осуществляемых по приоритетным видам регионального государственного контроля (надзора), информация о которых вносится в единый реестр проверок с использованием единой системы межведомственного взаимодействия, в общем количестве проверок составила 82%</t>
  </si>
  <si>
    <t>Обеспечено частичное развитие системы.</t>
  </si>
  <si>
    <t>Осуществлено частичное развитие ФПД. По решению УФАС закупочная процедура на право заключения следующего контракта на развитие ФПД отменена</t>
  </si>
  <si>
    <t>При проведении закупочных процедур не было подано ни одной заявки, государственный контракт на развитие системы не заключен</t>
  </si>
  <si>
    <t>Мероприятие не выполнено, экономия 1021 тыс. руб.</t>
  </si>
  <si>
    <t xml:space="preserve">Мероприятие не выполнено </t>
  </si>
  <si>
    <t xml:space="preserve">Обеспечено частичное развитие АИС. </t>
  </si>
  <si>
    <t>Обеспечено частичное развитие ИАС</t>
  </si>
  <si>
    <t>Обеспечено частичное развитие ИС</t>
  </si>
  <si>
    <t>Средний срок простоя государственных информационных систем в результате компьютерных атак 0 часов в 2021 году</t>
  </si>
  <si>
    <t>Заключен государственный контракт. Выезд прошел 5 июня 2021 года. Кол-во участников 150 чел (100%).  В связи с Соvid-19 и соответствующим нормативно-правовым регулированием контракт на оказание услуг прекращен 23.09.2021, второй выезд отменен.</t>
  </si>
  <si>
    <t>Обеспечено развитие и сопровождение (администрирование системы) подсистемы РГИС ЖКХ «Поквартирная карта Ленинградской области». В развитие функционала подсистемы РГИС ЖКХ
«ПК ЛО» и для повышения качества предоставления услуг/сервисов для граждан региона с 15.12.2021
в ГБУ ЛО «МФЦ» реализована возможность получения выписки из подсистемы ПКЛО (аналог формы № 9). Данный функционал доступен только тем граждан, чьи УК, ТСЖ, ЕИРЦ или ОМСУ являются участника регионального Проекта ПК ЛО, а также для граждан, передавших ЕИРЦ для оцифровки домовую (поквартирную) книгу. 
Также на ПГУ ЛО разработан сервис, позволяющий граждан получить указанную выписку. Запуск данного сервиса был запланирован на декабрь 2021 года, но был перенесен на 1 кв. 2022 года из-за необходимости доработки внутреннего бизнес-процесса предоставления выписки. С учетом изложенного показатель "Количество жителей Ленинградской области, получивших сведения о поквартирном учете посредством МФЦ и портала государственных услуг Ленинградской  области" в 2021 году составил 554 шт.</t>
  </si>
  <si>
    <t>Организовано информирование о мерах поддержки для развития и внедрения цифровых технологий. Информация направлена в АЭРЛО, Комитет по развитию малого, среднего бизнеса и предпринимательства</t>
  </si>
  <si>
    <t>Обоснована сметная стоимость выполнения  ремонтно- строительных работ помещений для установки оборудования сети специальной связи Ленинградской области ГАУ Управление Государственной экспертизы Ленинградской области. Создан Проект сети специальной связи Ленинградской области</t>
  </si>
  <si>
    <t>Обеспечено предоставление защищённых каналов связи цифровой технологической сети передачи данных между территориально разделёнными объектами единой сети передачи данных Ленинградской области. Обеспечено предоставление защищённого доступа через волоконно-оптическую линию связи к информационно-телекоммуникационной сети «Интернет». Предоставлен защищённый канал передачи данных для обмена электронными сообщениями между Комитетом финансов Ленинградской области и Банком России. Доля органов государственной и муниципальной власти, государственных и муниципальных учреждений Ленинградской области, обеспеченных проводным защищённым доступом к ресурсам ЕСПД ЛО (в т. ч. к ГИС ЛО) составила 16%</t>
  </si>
  <si>
    <t>Проведена инвентаризация элементов информационной безопасности доступа к единой сети передачи данных Ленинградской области. Исполнено 3 этапа из 5 по государственному контракту на выполнение работ по обследованию информационно-телекоммуникационной системы Администрации Ленинградской области.</t>
  </si>
  <si>
    <t xml:space="preserve">Мероприятие выполнено. Оплата осуществлена по фактическому количеству человек, прошедших диспансеризацию. </t>
  </si>
  <si>
    <t>Заключен и исполнен государственный контракт на развитие информационной системы, в 2021 году. Исполняются  работ на сумму  3000 тыс.руб., включая  оптимизацию интерфейса о квалификационных требованиях, планировании аттестаций, формирование отчетов по награждению внешних лиц, актуализацию ведения кадрового резерва и прочие работы. Закупочная процедура на право заключение государственного контракта (НМЦК  11220 тыс. руб.)  отменена, в связи с поступлением жалобы и проведения проверки УФАС</t>
  </si>
  <si>
    <t>Осуществлено частичное развитие системы в рамках заключенных государственных контрактов. Осуществлен ввод в действие и проведение опытной эксплуатации новых функциональных модулей. Обновлены БД тестовых заданий (свыше 6000). В связи с поздним выделением дополнительного финансирования заключение очередного государственного контракта на развитие системы по требованиям функционального заказчике осуществлено не было.</t>
  </si>
  <si>
    <t>Проведено дистанционное анкетирование государственных гражданских служащих Ленинградской области, в отношении которых осуществлялось наставничество в 2021 году, охват ГГС, прошедших анкетирование, составил 73%. Проведено анкетирование ГГС ЛО по вопросам удовлетворения кадровыми процессами, охват опрошенных ГГС ЛО составил 58,8% численности сотрудников Администрации Ленинградской области</t>
  </si>
  <si>
    <t xml:space="preserve"> Обеспечена своевременная разработка, утверждение и внесение изменений в нормативные правовые акты Ленинградской области в сфере государственной гражданской службы и противодействия коррупции</t>
  </si>
  <si>
    <t>Проведено 4 семинара для государственных гражданских служащих Ленинградской области, ответственных за работу по противодействию коррупции в органах исполнительной власти Ленинградской области, 1 семинар для гражданских служащих комитета государственного строительного надзора и государственной экспертизы Ленинградской области (далее - Комитет) и работников государственных учреждений, подведомственных Комитету и 1 семинар, посвященный Международному дню борьбы с коррупцией, для представителей органов исполнительной власти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</si>
</sst>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00_р_._-;\-* #,##0.00_р_._-;_-* &quot;-&quot;??_р_._-;_-@_-"/>
  </numFmts>
  <fonts count="22" x14ac:knownFonts="1">
    <font>
      <sz val="11"/>
      <color theme="1"/>
      <name val="Calibri"/>
      <family val="2"/>
      <charset val="204"/>
      <scheme val="minor"/>
    </font>
    <font>
      <sz val="10"/>
      <color rgb="FF000000"/>
      <name val="Times New Roman"/>
      <family val="1"/>
      <charset val="204"/>
    </font>
    <font>
      <sz val="10"/>
      <color theme="1"/>
      <name val="Times New Roman"/>
      <family val="1"/>
      <charset val="204"/>
    </font>
    <font>
      <b/>
      <sz val="10"/>
      <color rgb="FF000000"/>
      <name val="Times New Roman"/>
      <family val="1"/>
      <charset val="204"/>
    </font>
    <font>
      <b/>
      <sz val="10"/>
      <color theme="1"/>
      <name val="Times New Roman"/>
      <family val="1"/>
      <charset val="204"/>
    </font>
    <font>
      <b/>
      <sz val="10"/>
      <color rgb="FFFF0000"/>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10"/>
      <name val="Times New Roman"/>
      <family val="1"/>
      <charset val="204"/>
    </font>
    <font>
      <sz val="11"/>
      <color theme="1"/>
      <name val="Calibri"/>
      <family val="2"/>
      <charset val="204"/>
      <scheme val="minor"/>
    </font>
    <font>
      <b/>
      <sz val="11"/>
      <color theme="1"/>
      <name val="Calibri"/>
      <family val="2"/>
      <charset val="204"/>
      <scheme val="minor"/>
    </font>
    <font>
      <sz val="14"/>
      <name val="Times New Roman"/>
      <family val="1"/>
      <charset val="204"/>
    </font>
    <font>
      <sz val="12"/>
      <name val="Times New Roman"/>
      <family val="1"/>
      <charset val="204"/>
    </font>
    <font>
      <sz val="12"/>
      <color rgb="FFFF0000"/>
      <name val="Times New Roman"/>
      <family val="1"/>
      <charset val="204"/>
    </font>
    <font>
      <sz val="12"/>
      <name val="Arial Cyr"/>
      <charset val="204"/>
    </font>
    <font>
      <b/>
      <sz val="10"/>
      <color indexed="8"/>
      <name val="Times New Roman"/>
      <family val="1"/>
      <charset val="204"/>
    </font>
    <font>
      <sz val="11"/>
      <name val="Calibri"/>
      <family val="2"/>
      <charset val="204"/>
      <scheme val="minor"/>
    </font>
    <font>
      <sz val="11"/>
      <color theme="1"/>
      <name val="Arial"/>
      <family val="2"/>
      <charset val="204"/>
    </font>
    <font>
      <sz val="8"/>
      <color theme="1"/>
      <name val="Times New Roman"/>
      <family val="1"/>
      <charset val="204"/>
    </font>
    <font>
      <sz val="10"/>
      <name val="Arial"/>
      <family val="2"/>
      <charset val="204"/>
    </font>
    <font>
      <sz val="11"/>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0" fillId="0" borderId="0"/>
    <xf numFmtId="0" fontId="18" fillId="0" borderId="0"/>
    <xf numFmtId="165" fontId="10" fillId="0" borderId="0" applyFont="0" applyFill="0" applyBorder="0" applyAlignment="0" applyProtection="0"/>
    <xf numFmtId="0" fontId="20" fillId="0" borderId="0"/>
    <xf numFmtId="0" fontId="21" fillId="0" borderId="0"/>
  </cellStyleXfs>
  <cellXfs count="212">
    <xf numFmtId="0" fontId="0" fillId="0" borderId="0" xfId="0"/>
    <xf numFmtId="49" fontId="0" fillId="0" borderId="0" xfId="0" applyNumberFormat="1"/>
    <xf numFmtId="49"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4" fontId="0" fillId="0" borderId="0" xfId="0" applyNumberFormat="1"/>
    <xf numFmtId="49" fontId="3" fillId="0" borderId="1" xfId="0" applyNumberFormat="1" applyFont="1" applyBorder="1" applyAlignment="1">
      <alignment vertical="center" wrapText="1"/>
    </xf>
    <xf numFmtId="0" fontId="6" fillId="0" borderId="0" xfId="0" applyFont="1"/>
    <xf numFmtId="4" fontId="6" fillId="0" borderId="0" xfId="0" applyNumberFormat="1" applyFont="1"/>
    <xf numFmtId="0" fontId="3" fillId="0" borderId="1" xfId="0" applyFont="1" applyBorder="1" applyAlignment="1">
      <alignment horizontal="center" vertical="center" wrapText="1"/>
    </xf>
    <xf numFmtId="0" fontId="2" fillId="0" borderId="1" xfId="0" applyFont="1" applyBorder="1" applyAlignment="1">
      <alignment wrapText="1"/>
    </xf>
    <xf numFmtId="0" fontId="6" fillId="0" borderId="0" xfId="0" applyFont="1" applyAlignment="1">
      <alignment wrapText="1"/>
    </xf>
    <xf numFmtId="164"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1"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xf>
    <xf numFmtId="164" fontId="9" fillId="0" borderId="1" xfId="0" applyNumberFormat="1" applyFont="1" applyBorder="1" applyAlignment="1" applyProtection="1">
      <alignment horizontal="center" vertical="center" wrapText="1"/>
    </xf>
    <xf numFmtId="164" fontId="9" fillId="0" borderId="4"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left" vertical="center" wrapText="1"/>
    </xf>
    <xf numFmtId="49" fontId="8" fillId="0" borderId="1" xfId="0" applyNumberFormat="1" applyFont="1" applyBorder="1" applyAlignment="1" applyProtection="1">
      <alignment horizontal="left" wrapTex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64" fontId="2" fillId="0" borderId="1" xfId="0" applyNumberFormat="1" applyFont="1" applyBorder="1" applyAlignment="1">
      <alignment horizontal="center" vertical="center"/>
    </xf>
    <xf numFmtId="49" fontId="8" fillId="0" borderId="1" xfId="0" applyNumberFormat="1" applyFont="1" applyBorder="1" applyAlignment="1" applyProtection="1">
      <alignment horizontal="left" vertical="center" wrapText="1"/>
    </xf>
    <xf numFmtId="164" fontId="8" fillId="0" borderId="1" xfId="0" applyNumberFormat="1" applyFont="1" applyBorder="1" applyAlignment="1" applyProtection="1">
      <alignment horizontal="center" vertical="center" wrapText="1"/>
    </xf>
    <xf numFmtId="0" fontId="1" fillId="0" borderId="1" xfId="0" applyFont="1" applyFill="1" applyBorder="1" applyAlignment="1">
      <alignment horizontal="left" vertical="top" wrapText="1"/>
    </xf>
    <xf numFmtId="49" fontId="9" fillId="0" borderId="4" xfId="0" applyNumberFormat="1" applyFont="1" applyFill="1" applyBorder="1" applyAlignment="1" applyProtection="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0" fontId="6" fillId="0" borderId="0" xfId="0" applyFont="1" applyAlignment="1"/>
    <xf numFmtId="0" fontId="0" fillId="0" borderId="0" xfId="0" applyAlignment="1"/>
    <xf numFmtId="164" fontId="1" fillId="0" borderId="1"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Fill="1" applyBorder="1" applyAlignment="1">
      <alignment horizontal="center" vertical="center"/>
    </xf>
    <xf numFmtId="0" fontId="9" fillId="0" borderId="16" xfId="0" applyFont="1" applyBorder="1" applyAlignment="1">
      <alignment horizontal="center" vertical="center"/>
    </xf>
    <xf numFmtId="0" fontId="0" fillId="0" borderId="0" xfId="0" applyFill="1"/>
    <xf numFmtId="0" fontId="13" fillId="0" borderId="0" xfId="0" applyFont="1" applyAlignment="1">
      <alignment horizontal="center"/>
    </xf>
    <xf numFmtId="0" fontId="13" fillId="0" borderId="0" xfId="0" applyFont="1" applyBorder="1" applyAlignment="1">
      <alignment horizontal="center"/>
    </xf>
    <xf numFmtId="0" fontId="14" fillId="0" borderId="0" xfId="0" applyFont="1" applyFill="1" applyBorder="1" applyAlignment="1">
      <alignment horizontal="center"/>
    </xf>
    <xf numFmtId="0" fontId="14" fillId="0" borderId="0" xfId="0" applyFont="1" applyBorder="1" applyAlignment="1">
      <alignment horizontal="center"/>
    </xf>
    <xf numFmtId="0" fontId="15" fillId="0" borderId="0" xfId="0" applyFont="1"/>
    <xf numFmtId="0" fontId="15" fillId="0" borderId="0" xfId="0" applyFont="1" applyFill="1"/>
    <xf numFmtId="0" fontId="13" fillId="0" borderId="0" xfId="0" applyFont="1" applyBorder="1" applyAlignment="1"/>
    <xf numFmtId="0" fontId="14" fillId="0" borderId="0" xfId="0" applyFont="1" applyBorder="1" applyAlignment="1"/>
    <xf numFmtId="0" fontId="13" fillId="0" borderId="0" xfId="0" applyFont="1" applyBorder="1" applyAlignment="1">
      <alignment vertical="center"/>
    </xf>
    <xf numFmtId="43" fontId="0" fillId="0" borderId="0" xfId="0" applyNumberFormat="1"/>
    <xf numFmtId="164" fontId="16" fillId="0" borderId="1" xfId="1" applyNumberFormat="1" applyFont="1" applyFill="1" applyBorder="1" applyAlignment="1">
      <alignment horizontal="center" vertical="center" wrapText="1"/>
    </xf>
    <xf numFmtId="0" fontId="0" fillId="0" borderId="1" xfId="0" applyBorder="1"/>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1" fillId="0" borderId="1" xfId="0" applyFont="1" applyBorder="1"/>
    <xf numFmtId="49" fontId="8" fillId="0" borderId="4" xfId="0" applyNumberFormat="1" applyFont="1" applyBorder="1" applyAlignment="1" applyProtection="1">
      <alignment horizontal="left" wrapText="1"/>
    </xf>
    <xf numFmtId="49" fontId="8" fillId="0" borderId="4" xfId="0" applyNumberFormat="1" applyFont="1" applyBorder="1" applyAlignment="1" applyProtection="1">
      <alignment horizontal="left" vertical="top" wrapText="1"/>
    </xf>
    <xf numFmtId="0" fontId="3"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Fill="1" applyBorder="1" applyAlignment="1">
      <alignment vertical="center" wrapText="1"/>
    </xf>
    <xf numFmtId="0" fontId="3" fillId="0" borderId="1" xfId="0" applyFont="1" applyBorder="1" applyAlignment="1">
      <alignment horizontal="left" vertical="center" wrapText="1"/>
    </xf>
    <xf numFmtId="49" fontId="8" fillId="0" borderId="4" xfId="0" applyNumberFormat="1" applyFont="1" applyBorder="1" applyAlignment="1" applyProtection="1">
      <alignment horizontal="left" vertical="center" wrapText="1"/>
    </xf>
    <xf numFmtId="0" fontId="9" fillId="0" borderId="1" xfId="0" applyFont="1" applyBorder="1" applyAlignment="1">
      <alignment horizontal="left" vertical="center" wrapText="1"/>
    </xf>
    <xf numFmtId="0" fontId="1"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1"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9" fillId="0" borderId="1" xfId="0" applyNumberFormat="1" applyFont="1" applyBorder="1" applyAlignment="1" applyProtection="1">
      <alignment horizontal="left" vertical="center" wrapText="1"/>
    </xf>
    <xf numFmtId="0" fontId="3" fillId="0" borderId="1" xfId="0" applyFont="1" applyBorder="1" applyAlignment="1">
      <alignment horizontal="center" vertical="center" wrapText="1"/>
    </xf>
    <xf numFmtId="164" fontId="1" fillId="0" borderId="3" xfId="0" applyNumberFormat="1" applyFont="1" applyBorder="1" applyAlignment="1">
      <alignment horizontal="center" vertical="center" wrapText="1"/>
    </xf>
    <xf numFmtId="164" fontId="9" fillId="0" borderId="1" xfId="0" applyNumberFormat="1" applyFont="1" applyFill="1" applyBorder="1" applyAlignment="1" applyProtection="1">
      <alignment horizontal="center" vertical="center" wrapText="1"/>
    </xf>
    <xf numFmtId="164" fontId="9" fillId="0" borderId="4" xfId="0" applyNumberFormat="1" applyFont="1" applyFill="1" applyBorder="1" applyAlignment="1" applyProtection="1">
      <alignment horizontal="center" vertical="center" wrapText="1"/>
    </xf>
    <xf numFmtId="164" fontId="9" fillId="0" borderId="3" xfId="0" applyNumberFormat="1" applyFont="1" applyBorder="1" applyAlignment="1" applyProtection="1">
      <alignment horizontal="center" vertical="center" wrapText="1"/>
    </xf>
    <xf numFmtId="49" fontId="3"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49" fontId="9" fillId="0" borderId="18" xfId="0" applyNumberFormat="1" applyFont="1" applyBorder="1" applyAlignment="1" applyProtection="1">
      <alignment horizontal="left" vertical="center" wrapText="1"/>
    </xf>
    <xf numFmtId="0" fontId="2" fillId="0" borderId="1" xfId="0" applyFont="1" applyFill="1" applyBorder="1" applyAlignment="1">
      <alignment horizontal="left" vertical="top" wrapText="1"/>
    </xf>
    <xf numFmtId="49" fontId="1" fillId="0" borderId="1" xfId="0" applyNumberFormat="1" applyFont="1" applyBorder="1" applyAlignment="1">
      <alignment horizontal="center" vertical="center" wrapText="1"/>
    </xf>
    <xf numFmtId="0" fontId="2" fillId="0" borderId="1" xfId="0" applyFont="1" applyBorder="1" applyAlignment="1">
      <alignment vertical="center" wrapText="1"/>
    </xf>
    <xf numFmtId="49"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49" fontId="4" fillId="0" borderId="1"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0" fontId="1" fillId="0" borderId="1" xfId="0" applyFont="1" applyBorder="1" applyAlignment="1">
      <alignment horizontal="left" vertical="top" wrapText="1"/>
    </xf>
    <xf numFmtId="49" fontId="1" fillId="0" borderId="1" xfId="0" applyNumberFormat="1" applyFont="1" applyBorder="1" applyAlignment="1">
      <alignment horizontal="center" vertical="center" wrapText="1"/>
    </xf>
    <xf numFmtId="49" fontId="9" fillId="0" borderId="1" xfId="0" applyNumberFormat="1" applyFont="1" applyBorder="1" applyAlignment="1" applyProtection="1">
      <alignment horizontal="left" vertical="center" wrapText="1"/>
    </xf>
    <xf numFmtId="49" fontId="9" fillId="0" borderId="3" xfId="0" applyNumberFormat="1" applyFont="1" applyBorder="1" applyAlignment="1" applyProtection="1">
      <alignment horizontal="left" vertical="center" wrapText="1"/>
    </xf>
    <xf numFmtId="164" fontId="2" fillId="0" borderId="1" xfId="0" applyNumberFormat="1" applyFont="1" applyFill="1" applyBorder="1" applyAlignment="1">
      <alignment horizontal="center" vertical="center"/>
    </xf>
    <xf numFmtId="49" fontId="9" fillId="0" borderId="3" xfId="0" applyNumberFormat="1" applyFont="1" applyBorder="1" applyAlignment="1" applyProtection="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164" fontId="0" fillId="0" borderId="0" xfId="0" applyNumberFormat="1"/>
    <xf numFmtId="0" fontId="0" fillId="0" borderId="0" xfId="0"/>
    <xf numFmtId="164"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0" fillId="0" borderId="1" xfId="0" applyBorder="1"/>
    <xf numFmtId="49" fontId="9" fillId="0" borderId="18" xfId="0" applyNumberFormat="1" applyFont="1" applyBorder="1" applyAlignment="1" applyProtection="1">
      <alignment horizontal="left" vertical="center" wrapText="1"/>
    </xf>
    <xf numFmtId="49" fontId="1" fillId="0" borderId="1" xfId="0" applyNumberFormat="1" applyFont="1" applyFill="1" applyBorder="1" applyAlignment="1">
      <alignment horizontal="left" vertical="top" wrapText="1"/>
    </xf>
    <xf numFmtId="10" fontId="0" fillId="0" borderId="0" xfId="0" applyNumberFormat="1"/>
    <xf numFmtId="0" fontId="2" fillId="0" borderId="1" xfId="0" applyFont="1" applyBorder="1" applyAlignment="1">
      <alignment vertical="center" wrapText="1"/>
    </xf>
    <xf numFmtId="0" fontId="2" fillId="0" borderId="1" xfId="0" applyFont="1" applyBorder="1" applyAlignment="1">
      <alignment vertical="center" wrapText="1"/>
    </xf>
    <xf numFmtId="0" fontId="9" fillId="0" borderId="1" xfId="0" applyFont="1" applyBorder="1" applyAlignment="1">
      <alignment horizontal="left" vertical="center" wrapText="1"/>
    </xf>
    <xf numFmtId="164" fontId="9" fillId="0" borderId="4" xfId="0" applyNumberFormat="1" applyFont="1" applyFill="1" applyBorder="1" applyAlignment="1" applyProtection="1">
      <alignment horizontal="center" vertical="center" wrapText="1"/>
    </xf>
    <xf numFmtId="0" fontId="2" fillId="0" borderId="18" xfId="0" applyFont="1" applyFill="1" applyBorder="1" applyAlignment="1">
      <alignment vertical="center" wrapText="1"/>
    </xf>
    <xf numFmtId="0" fontId="2" fillId="0" borderId="0" xfId="0" applyFont="1" applyFill="1" applyAlignment="1">
      <alignment vertical="center" wrapText="1"/>
    </xf>
    <xf numFmtId="49" fontId="9" fillId="0" borderId="4" xfId="0" applyNumberFormat="1"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49" fontId="8" fillId="0" borderId="4" xfId="0" applyNumberFormat="1" applyFont="1" applyBorder="1" applyAlignment="1" applyProtection="1">
      <alignment horizontal="left" vertical="center" wrapText="1"/>
    </xf>
    <xf numFmtId="0" fontId="4" fillId="0" borderId="1" xfId="0" applyFont="1" applyBorder="1" applyAlignment="1">
      <alignment vertical="center" wrapText="1"/>
    </xf>
    <xf numFmtId="49" fontId="3"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3"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2" fillId="0" borderId="1" xfId="0" applyFont="1" applyFill="1" applyBorder="1" applyAlignment="1">
      <alignment vertical="center" wrapText="1"/>
    </xf>
    <xf numFmtId="0" fontId="9" fillId="0" borderId="1" xfId="0" applyFont="1" applyBorder="1" applyAlignment="1">
      <alignment horizontal="left" vertical="center" wrapText="1"/>
    </xf>
    <xf numFmtId="0" fontId="2" fillId="0" borderId="1" xfId="0" applyFont="1" applyBorder="1" applyAlignment="1">
      <alignment vertical="center" wrapText="1"/>
    </xf>
    <xf numFmtId="0" fontId="9" fillId="0" borderId="1" xfId="0" applyFont="1" applyFill="1" applyBorder="1" applyAlignment="1">
      <alignment horizontal="left" vertical="center" wrapText="1"/>
    </xf>
    <xf numFmtId="0" fontId="19" fillId="2" borderId="19" xfId="5" applyFont="1" applyFill="1" applyBorder="1" applyAlignment="1">
      <alignment vertical="top" wrapText="1"/>
    </xf>
    <xf numFmtId="0" fontId="2" fillId="0" borderId="1" xfId="0" applyFont="1" applyBorder="1" applyAlignment="1">
      <alignment vertical="center" wrapText="1"/>
    </xf>
    <xf numFmtId="49" fontId="1" fillId="0" borderId="1" xfId="0" applyNumberFormat="1" applyFont="1" applyBorder="1" applyAlignment="1">
      <alignment horizontal="center" vertical="center" wrapText="1"/>
    </xf>
    <xf numFmtId="49" fontId="9" fillId="0" borderId="1" xfId="0" applyNumberFormat="1" applyFont="1" applyBorder="1" applyAlignment="1" applyProtection="1">
      <alignment vertical="center" wrapText="1"/>
    </xf>
    <xf numFmtId="49" fontId="2" fillId="0" borderId="3" xfId="0" applyNumberFormat="1" applyFont="1" applyBorder="1" applyAlignment="1">
      <alignment horizontal="left" vertical="center" wrapText="1"/>
    </xf>
    <xf numFmtId="0" fontId="2" fillId="0" borderId="3" xfId="0" applyFont="1" applyFill="1" applyBorder="1" applyAlignment="1">
      <alignment horizontal="left" vertical="top" wrapText="1"/>
    </xf>
    <xf numFmtId="0" fontId="19" fillId="2" borderId="3" xfId="5"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top" wrapText="1"/>
    </xf>
    <xf numFmtId="0" fontId="19" fillId="2" borderId="19" xfId="5" applyFont="1" applyFill="1" applyBorder="1" applyAlignment="1">
      <alignment vertical="center" wrapText="1"/>
    </xf>
    <xf numFmtId="0" fontId="19" fillId="2" borderId="19" xfId="5"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19" fillId="0" borderId="1" xfId="0" applyFont="1" applyFill="1" applyBorder="1" applyAlignment="1">
      <alignment horizontal="left" vertical="center" wrapText="1"/>
    </xf>
    <xf numFmtId="0" fontId="19" fillId="3" borderId="19" xfId="0" applyFont="1" applyFill="1" applyBorder="1" applyAlignment="1">
      <alignment vertical="top" wrapText="1"/>
    </xf>
    <xf numFmtId="0" fontId="2" fillId="0" borderId="1" xfId="0" quotePrefix="1" applyFont="1" applyFill="1" applyBorder="1" applyAlignment="1">
      <alignment vertical="center" wrapText="1"/>
    </xf>
    <xf numFmtId="0" fontId="2" fillId="0" borderId="1" xfId="0" applyFont="1" applyBorder="1" applyAlignment="1">
      <alignment vertical="center" wrapText="1"/>
    </xf>
    <xf numFmtId="49" fontId="1" fillId="0" borderId="1" xfId="0" applyNumberFormat="1" applyFont="1" applyBorder="1" applyAlignment="1">
      <alignment horizontal="center" vertical="center" wrapText="1"/>
    </xf>
    <xf numFmtId="49" fontId="9" fillId="0" borderId="1" xfId="0" applyNumberFormat="1" applyFont="1" applyBorder="1" applyAlignment="1" applyProtection="1">
      <alignment vertical="center" wrapText="1"/>
    </xf>
    <xf numFmtId="0" fontId="19" fillId="0" borderId="19" xfId="5" applyFont="1" applyFill="1" applyBorder="1" applyAlignment="1">
      <alignment horizontal="center" vertical="center" wrapText="1"/>
    </xf>
    <xf numFmtId="0" fontId="1" fillId="0" borderId="3" xfId="0" applyFont="1" applyFill="1" applyBorder="1" applyAlignment="1">
      <alignment horizontal="left" vertical="center" wrapText="1"/>
    </xf>
    <xf numFmtId="0" fontId="0" fillId="0" borderId="2" xfId="0"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1" xfId="0" applyFont="1" applyBorder="1" applyAlignment="1">
      <alignment horizontal="center" vertical="center" wrapText="1"/>
    </xf>
    <xf numFmtId="0" fontId="0" fillId="0" borderId="14" xfId="0" applyFont="1" applyBorder="1" applyAlignment="1">
      <alignment wrapText="1"/>
    </xf>
    <xf numFmtId="0" fontId="9" fillId="0" borderId="11" xfId="0" applyFont="1" applyFill="1" applyBorder="1" applyAlignment="1">
      <alignment horizontal="center" vertical="center" wrapText="1"/>
    </xf>
    <xf numFmtId="0" fontId="0" fillId="0" borderId="14" xfId="0" applyFont="1" applyFill="1" applyBorder="1" applyAlignment="1">
      <alignment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vertical="center" wrapText="1"/>
    </xf>
    <xf numFmtId="0" fontId="0" fillId="0" borderId="2" xfId="0" applyBorder="1" applyAlignment="1">
      <alignment vertical="center" wrapText="1"/>
    </xf>
    <xf numFmtId="0" fontId="7" fillId="0" borderId="0" xfId="0" applyFont="1" applyAlignment="1">
      <alignment horizontal="right" vertical="top"/>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49"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2" fillId="0" borderId="0" xfId="0" applyFont="1" applyAlignment="1">
      <alignment horizontal="center"/>
    </xf>
    <xf numFmtId="0" fontId="12" fillId="0" borderId="0" xfId="0" applyFont="1" applyBorder="1" applyAlignment="1">
      <alignment horizontal="center"/>
    </xf>
    <xf numFmtId="0" fontId="13" fillId="0" borderId="0" xfId="0" applyFont="1" applyBorder="1" applyAlignment="1">
      <alignment horizontal="left"/>
    </xf>
    <xf numFmtId="0" fontId="0" fillId="0" borderId="0" xfId="0" applyAlignment="1"/>
    <xf numFmtId="0" fontId="9" fillId="0" borderId="10"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6" fillId="0" borderId="0" xfId="0" applyFont="1" applyAlignment="1"/>
    <xf numFmtId="49" fontId="9" fillId="0" borderId="1" xfId="0" applyNumberFormat="1" applyFont="1" applyBorder="1" applyAlignment="1" applyProtection="1">
      <alignment horizontal="left" vertical="center" wrapText="1"/>
    </xf>
    <xf numFmtId="49" fontId="8" fillId="0" borderId="1" xfId="0" applyNumberFormat="1" applyFont="1" applyBorder="1" applyAlignment="1" applyProtection="1">
      <alignment horizontal="center" vertical="center" wrapText="1"/>
    </xf>
    <xf numFmtId="49" fontId="2" fillId="0" borderId="3" xfId="0" applyNumberFormat="1" applyFont="1" applyBorder="1" applyAlignment="1">
      <alignment horizontal="left" vertical="center" wrapText="1"/>
    </xf>
    <xf numFmtId="0" fontId="9" fillId="0" borderId="3" xfId="0" applyFont="1" applyBorder="1" applyAlignment="1">
      <alignment horizontal="left" vertical="top" wrapText="1"/>
    </xf>
    <xf numFmtId="0" fontId="0" fillId="0" borderId="2" xfId="0" applyBorder="1" applyAlignment="1">
      <alignment horizontal="left" vertical="top" wrapText="1"/>
    </xf>
    <xf numFmtId="0" fontId="17" fillId="0" borderId="2" xfId="0" applyFont="1" applyBorder="1" applyAlignment="1">
      <alignment horizontal="left" vertical="top" wrapText="1"/>
    </xf>
    <xf numFmtId="49" fontId="9" fillId="0" borderId="3" xfId="0" applyNumberFormat="1" applyFont="1" applyBorder="1" applyAlignment="1" applyProtection="1">
      <alignment horizontal="left" vertical="center" wrapText="1"/>
    </xf>
    <xf numFmtId="49" fontId="9" fillId="0" borderId="1" xfId="0" applyNumberFormat="1" applyFont="1" applyBorder="1" applyAlignment="1" applyProtection="1">
      <alignment vertical="center" wrapText="1"/>
    </xf>
    <xf numFmtId="0" fontId="2" fillId="0" borderId="1" xfId="0" applyFont="1" applyBorder="1" applyAlignment="1">
      <alignment vertical="center" wrapText="1"/>
    </xf>
    <xf numFmtId="49" fontId="9" fillId="0" borderId="3" xfId="0" applyNumberFormat="1" applyFont="1" applyFill="1" applyBorder="1" applyAlignment="1" applyProtection="1">
      <alignment horizontal="left" vertical="center" wrapText="1"/>
    </xf>
  </cellXfs>
  <cellStyles count="6">
    <cellStyle name="Обычный" xfId="0" builtinId="0"/>
    <cellStyle name="Обычный 2" xfId="1"/>
    <cellStyle name="Обычный 2 2" xfId="4"/>
    <cellStyle name="Обычный 3" xfId="2"/>
    <cellStyle name="Обычный 4" xfId="5"/>
    <cellStyle name="Финансовый 2"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tabSelected="1" zoomScale="85" zoomScaleNormal="85" workbookViewId="0">
      <selection activeCell="A11" sqref="A11"/>
    </sheetView>
  </sheetViews>
  <sheetFormatPr defaultRowHeight="15" x14ac:dyDescent="0.25"/>
  <cols>
    <col min="1" max="1" width="7.7109375" style="1" customWidth="1"/>
    <col min="2" max="2" width="45.5703125" customWidth="1"/>
    <col min="3" max="3" width="11.5703125" customWidth="1"/>
    <col min="4" max="4" width="12.5703125" customWidth="1"/>
    <col min="7" max="7" width="11.5703125" style="6" customWidth="1"/>
    <col min="8" max="8" width="12.7109375" style="6" customWidth="1"/>
    <col min="12" max="12" width="10.7109375" customWidth="1"/>
    <col min="15" max="15" width="56.85546875" customWidth="1"/>
    <col min="16" max="16" width="10.7109375" customWidth="1"/>
  </cols>
  <sheetData>
    <row r="1" spans="1:16" x14ac:dyDescent="0.25">
      <c r="E1" s="186"/>
      <c r="F1" s="186"/>
      <c r="G1" s="186"/>
      <c r="H1" s="186"/>
    </row>
    <row r="2" spans="1:16" ht="18.75" x14ac:dyDescent="0.3">
      <c r="A2" s="195" t="s">
        <v>201</v>
      </c>
      <c r="B2" s="195"/>
      <c r="C2" s="195"/>
      <c r="D2" s="195"/>
      <c r="E2" s="195"/>
      <c r="F2" s="195"/>
      <c r="G2" s="195"/>
      <c r="H2" s="195"/>
      <c r="I2" s="195"/>
      <c r="J2" s="195"/>
      <c r="K2" s="195"/>
      <c r="L2" s="195"/>
      <c r="M2" s="195"/>
      <c r="N2" s="195"/>
      <c r="P2" s="48"/>
    </row>
    <row r="3" spans="1:16" ht="18.75" x14ac:dyDescent="0.3">
      <c r="A3" s="196" t="s">
        <v>202</v>
      </c>
      <c r="B3" s="196"/>
      <c r="C3" s="196"/>
      <c r="D3" s="196"/>
      <c r="E3" s="196"/>
      <c r="F3" s="196"/>
      <c r="G3" s="196"/>
      <c r="H3" s="196"/>
      <c r="I3" s="196"/>
      <c r="J3" s="196"/>
      <c r="K3" s="196"/>
      <c r="L3" s="196"/>
      <c r="M3" s="196"/>
      <c r="N3" s="196"/>
      <c r="P3" s="48"/>
    </row>
    <row r="4" spans="1:16" ht="15.75" x14ac:dyDescent="0.25">
      <c r="A4" s="49"/>
      <c r="B4" s="50"/>
      <c r="C4" s="50"/>
      <c r="D4" s="50"/>
      <c r="E4" s="50"/>
      <c r="F4" s="50"/>
      <c r="G4" s="50"/>
      <c r="H4" s="51"/>
      <c r="I4" s="50"/>
      <c r="J4" s="50"/>
      <c r="K4" s="50"/>
      <c r="L4" s="52"/>
      <c r="M4" s="50"/>
      <c r="N4" s="50"/>
      <c r="O4" s="53"/>
      <c r="P4" s="54"/>
    </row>
    <row r="5" spans="1:16" ht="19.5" customHeight="1" x14ac:dyDescent="0.25">
      <c r="A5" s="197" t="s">
        <v>203</v>
      </c>
      <c r="B5" s="197"/>
      <c r="C5" s="198"/>
      <c r="D5" s="198"/>
      <c r="E5" s="198"/>
      <c r="F5" s="198"/>
      <c r="G5" s="198"/>
      <c r="H5" s="198"/>
      <c r="I5" s="198"/>
      <c r="J5" s="198"/>
      <c r="K5" s="55"/>
      <c r="L5" s="56"/>
      <c r="M5" s="55"/>
      <c r="N5" s="55"/>
      <c r="O5" s="53"/>
      <c r="P5" s="54"/>
    </row>
    <row r="6" spans="1:16" ht="15.75" x14ac:dyDescent="0.25">
      <c r="A6" s="197" t="s">
        <v>288</v>
      </c>
      <c r="B6" s="197"/>
      <c r="C6" s="50"/>
      <c r="D6" s="50"/>
      <c r="E6" s="50"/>
      <c r="F6" s="50"/>
      <c r="G6" s="50"/>
      <c r="H6" s="51"/>
      <c r="I6" s="50"/>
      <c r="J6" s="50"/>
      <c r="K6" s="50"/>
      <c r="L6" s="52"/>
      <c r="M6" s="50"/>
      <c r="N6" s="50"/>
      <c r="O6" s="53"/>
      <c r="P6" s="54"/>
    </row>
    <row r="7" spans="1:16" ht="15.75" x14ac:dyDescent="0.25">
      <c r="A7" s="197" t="s">
        <v>204</v>
      </c>
      <c r="B7" s="197"/>
      <c r="C7" s="198"/>
      <c r="D7" s="198"/>
      <c r="E7" s="198"/>
      <c r="F7" s="198"/>
      <c r="G7" s="198"/>
      <c r="H7" s="198"/>
      <c r="I7" s="198"/>
      <c r="J7" s="198"/>
      <c r="K7" s="57"/>
      <c r="L7" s="56"/>
      <c r="M7" s="50"/>
      <c r="N7" s="50"/>
      <c r="O7" s="53"/>
      <c r="P7" s="54"/>
    </row>
    <row r="8" spans="1:16" x14ac:dyDescent="0.25">
      <c r="E8" s="12"/>
      <c r="F8" s="12"/>
      <c r="G8" s="12"/>
      <c r="H8" s="12"/>
    </row>
    <row r="9" spans="1:16" ht="56.25" customHeight="1" x14ac:dyDescent="0.25">
      <c r="A9" s="187" t="s">
        <v>25</v>
      </c>
      <c r="B9" s="189" t="s">
        <v>26</v>
      </c>
      <c r="C9" s="177" t="s">
        <v>261</v>
      </c>
      <c r="D9" s="178"/>
      <c r="E9" s="178"/>
      <c r="F9" s="179"/>
      <c r="G9" s="177" t="s">
        <v>289</v>
      </c>
      <c r="H9" s="178"/>
      <c r="I9" s="178"/>
      <c r="J9" s="179"/>
      <c r="K9" s="177" t="s">
        <v>290</v>
      </c>
      <c r="L9" s="178"/>
      <c r="M9" s="178"/>
      <c r="N9" s="199"/>
      <c r="O9" s="173" t="s">
        <v>195</v>
      </c>
      <c r="P9" s="175" t="s">
        <v>196</v>
      </c>
    </row>
    <row r="10" spans="1:16" ht="37.5" customHeight="1" x14ac:dyDescent="0.25">
      <c r="A10" s="188"/>
      <c r="B10" s="190"/>
      <c r="C10" s="41" t="s">
        <v>197</v>
      </c>
      <c r="D10" s="41" t="s">
        <v>198</v>
      </c>
      <c r="E10" s="41" t="s">
        <v>199</v>
      </c>
      <c r="F10" s="41" t="s">
        <v>200</v>
      </c>
      <c r="G10" s="41" t="s">
        <v>197</v>
      </c>
      <c r="H10" s="42" t="s">
        <v>198</v>
      </c>
      <c r="I10" s="41" t="s">
        <v>199</v>
      </c>
      <c r="J10" s="41" t="s">
        <v>200</v>
      </c>
      <c r="K10" s="41" t="s">
        <v>197</v>
      </c>
      <c r="L10" s="41" t="s">
        <v>198</v>
      </c>
      <c r="M10" s="41" t="s">
        <v>199</v>
      </c>
      <c r="N10" s="43" t="s">
        <v>200</v>
      </c>
      <c r="O10" s="174"/>
      <c r="P10" s="176"/>
    </row>
    <row r="11" spans="1:16" ht="24.75" customHeight="1" x14ac:dyDescent="0.25">
      <c r="A11" s="44">
        <v>1</v>
      </c>
      <c r="B11" s="45">
        <v>2</v>
      </c>
      <c r="C11" s="45">
        <v>3</v>
      </c>
      <c r="D11" s="45">
        <v>4</v>
      </c>
      <c r="E11" s="45">
        <v>5</v>
      </c>
      <c r="F11" s="45">
        <v>6</v>
      </c>
      <c r="G11" s="45">
        <v>7</v>
      </c>
      <c r="H11" s="46">
        <v>8</v>
      </c>
      <c r="I11" s="45">
        <v>9</v>
      </c>
      <c r="J11" s="45">
        <v>10</v>
      </c>
      <c r="K11" s="45">
        <v>11</v>
      </c>
      <c r="L11" s="45">
        <v>12</v>
      </c>
      <c r="M11" s="45">
        <v>13</v>
      </c>
      <c r="N11" s="47">
        <v>14</v>
      </c>
      <c r="O11" s="61">
        <v>15</v>
      </c>
      <c r="P11" s="62">
        <v>16</v>
      </c>
    </row>
    <row r="12" spans="1:16" ht="31.5" customHeight="1" x14ac:dyDescent="0.25">
      <c r="A12" s="180" t="s">
        <v>183</v>
      </c>
      <c r="B12" s="181"/>
      <c r="C12" s="181"/>
      <c r="D12" s="181"/>
      <c r="E12" s="181"/>
      <c r="F12" s="181"/>
      <c r="G12" s="181"/>
      <c r="H12" s="181"/>
      <c r="I12" s="181"/>
      <c r="J12" s="181"/>
      <c r="K12" s="181"/>
      <c r="L12" s="181"/>
      <c r="M12" s="181"/>
      <c r="N12" s="181"/>
      <c r="O12" s="181"/>
      <c r="P12" s="181"/>
    </row>
    <row r="13" spans="1:16" ht="25.5" x14ac:dyDescent="0.25">
      <c r="A13" s="134" t="s">
        <v>158</v>
      </c>
      <c r="B13" s="131" t="s">
        <v>79</v>
      </c>
      <c r="C13" s="10"/>
      <c r="D13" s="13">
        <f>SUM(D14,D15,D16)</f>
        <v>139216.1</v>
      </c>
      <c r="E13" s="13"/>
      <c r="F13" s="13"/>
      <c r="G13" s="13"/>
      <c r="H13" s="13">
        <f>H14+H15+H16</f>
        <v>117782.9</v>
      </c>
      <c r="I13" s="13"/>
      <c r="J13" s="13"/>
      <c r="K13" s="13"/>
      <c r="L13" s="13">
        <f>L14+L15+L16</f>
        <v>117782.9</v>
      </c>
      <c r="M13" s="13"/>
      <c r="N13" s="13"/>
      <c r="O13" s="66" t="s">
        <v>213</v>
      </c>
      <c r="P13" s="60"/>
    </row>
    <row r="14" spans="1:16" ht="66" customHeight="1" x14ac:dyDescent="0.25">
      <c r="A14" s="135" t="s">
        <v>27</v>
      </c>
      <c r="B14" s="125" t="s">
        <v>187</v>
      </c>
      <c r="C14" s="31"/>
      <c r="D14" s="37">
        <v>1164</v>
      </c>
      <c r="E14" s="37"/>
      <c r="F14" s="37"/>
      <c r="G14" s="37"/>
      <c r="H14" s="37">
        <v>1160</v>
      </c>
      <c r="I14" s="37"/>
      <c r="J14" s="37"/>
      <c r="K14" s="37"/>
      <c r="L14" s="37">
        <f>H14</f>
        <v>1160</v>
      </c>
      <c r="M14" s="37"/>
      <c r="N14" s="37"/>
      <c r="O14" s="145" t="s">
        <v>347</v>
      </c>
      <c r="P14" s="159" t="s">
        <v>293</v>
      </c>
    </row>
    <row r="15" spans="1:16" ht="22.5" x14ac:dyDescent="0.25">
      <c r="A15" s="135" t="s">
        <v>28</v>
      </c>
      <c r="B15" s="130" t="s">
        <v>80</v>
      </c>
      <c r="C15" s="27"/>
      <c r="D15" s="37">
        <v>23169</v>
      </c>
      <c r="E15" s="37"/>
      <c r="F15" s="37"/>
      <c r="G15" s="37"/>
      <c r="H15" s="37">
        <v>23169</v>
      </c>
      <c r="I15" s="37"/>
      <c r="J15" s="37"/>
      <c r="K15" s="37"/>
      <c r="L15" s="37">
        <f>H15</f>
        <v>23169</v>
      </c>
      <c r="M15" s="37"/>
      <c r="N15" s="37"/>
      <c r="O15" s="129" t="s">
        <v>277</v>
      </c>
      <c r="P15" s="159" t="s">
        <v>293</v>
      </c>
    </row>
    <row r="16" spans="1:16" ht="25.5" x14ac:dyDescent="0.25">
      <c r="A16" s="135" t="s">
        <v>29</v>
      </c>
      <c r="B16" s="130" t="s">
        <v>81</v>
      </c>
      <c r="C16" s="27"/>
      <c r="D16" s="37">
        <v>114883.1</v>
      </c>
      <c r="E16" s="37"/>
      <c r="F16" s="37"/>
      <c r="G16" s="37"/>
      <c r="H16" s="37">
        <v>93453.9</v>
      </c>
      <c r="I16" s="37"/>
      <c r="J16" s="37"/>
      <c r="K16" s="37"/>
      <c r="L16" s="37">
        <f>H16</f>
        <v>93453.9</v>
      </c>
      <c r="M16" s="37"/>
      <c r="N16" s="37"/>
      <c r="O16" s="145" t="s">
        <v>301</v>
      </c>
      <c r="P16" s="159" t="s">
        <v>300</v>
      </c>
    </row>
    <row r="17" spans="1:16" ht="66.75" customHeight="1" x14ac:dyDescent="0.25">
      <c r="A17" s="134" t="s">
        <v>30</v>
      </c>
      <c r="B17" s="131" t="s">
        <v>0</v>
      </c>
      <c r="C17" s="20">
        <f>SUM(C18:C19)</f>
        <v>724.9</v>
      </c>
      <c r="D17" s="20">
        <f>SUM(D18:D19)</f>
        <v>1377714.5</v>
      </c>
      <c r="E17" s="20"/>
      <c r="F17" s="20"/>
      <c r="G17" s="20">
        <f>SUM(G18:G19)</f>
        <v>724.9</v>
      </c>
      <c r="H17" s="20">
        <f>SUM(H18:H19)</f>
        <v>1377714.5</v>
      </c>
      <c r="I17" s="20"/>
      <c r="J17" s="20"/>
      <c r="K17" s="20">
        <f>SUM(K18:K19)</f>
        <v>724.9</v>
      </c>
      <c r="L17" s="20">
        <f>SUM(L18:L19)</f>
        <v>1377714.5</v>
      </c>
      <c r="M17" s="20"/>
      <c r="N17" s="20"/>
      <c r="O17" s="66" t="s">
        <v>213</v>
      </c>
      <c r="P17" s="60"/>
    </row>
    <row r="18" spans="1:16" ht="56.25" customHeight="1" x14ac:dyDescent="0.25">
      <c r="A18" s="135" t="s">
        <v>31</v>
      </c>
      <c r="B18" s="130" t="s">
        <v>1</v>
      </c>
      <c r="C18" s="37">
        <v>724.9</v>
      </c>
      <c r="D18" s="37">
        <v>1339658.8</v>
      </c>
      <c r="E18" s="37"/>
      <c r="F18" s="37"/>
      <c r="G18" s="37">
        <v>724.9</v>
      </c>
      <c r="H18" s="37">
        <v>1339658.8</v>
      </c>
      <c r="I18" s="37"/>
      <c r="J18" s="37"/>
      <c r="K18" s="37">
        <f>G18</f>
        <v>724.9</v>
      </c>
      <c r="L18" s="37">
        <f>H18</f>
        <v>1339658.8</v>
      </c>
      <c r="M18" s="37"/>
      <c r="N18" s="37"/>
      <c r="O18" s="164" t="s">
        <v>348</v>
      </c>
      <c r="P18" s="159" t="s">
        <v>293</v>
      </c>
    </row>
    <row r="19" spans="1:16" ht="123.75" customHeight="1" x14ac:dyDescent="0.25">
      <c r="A19" s="135" t="s">
        <v>32</v>
      </c>
      <c r="B19" s="136" t="s">
        <v>2</v>
      </c>
      <c r="C19" s="27"/>
      <c r="D19" s="83">
        <v>38055.699999999997</v>
      </c>
      <c r="E19" s="37"/>
      <c r="F19" s="37"/>
      <c r="G19" s="37"/>
      <c r="H19" s="37">
        <v>38055.699999999997</v>
      </c>
      <c r="I19" s="37"/>
      <c r="J19" s="37"/>
      <c r="K19" s="37"/>
      <c r="L19" s="37">
        <f>H19</f>
        <v>38055.699999999997</v>
      </c>
      <c r="M19" s="37"/>
      <c r="N19" s="37"/>
      <c r="O19" s="145" t="s">
        <v>349</v>
      </c>
      <c r="P19" s="159" t="s">
        <v>293</v>
      </c>
    </row>
    <row r="20" spans="1:16" ht="24" customHeight="1" x14ac:dyDescent="0.25">
      <c r="A20" s="134" t="s">
        <v>33</v>
      </c>
      <c r="B20" s="131" t="s">
        <v>82</v>
      </c>
      <c r="C20" s="13">
        <f>C21+C22+C26+C27+C34+C53+C54</f>
        <v>5230.8</v>
      </c>
      <c r="D20" s="13">
        <f>D21+D22+D26+D27+D34+D53+D54</f>
        <v>451630.7</v>
      </c>
      <c r="E20" s="13"/>
      <c r="F20" s="13"/>
      <c r="G20" s="13">
        <f>G21+G22+G26+G27+G34+G53+G54</f>
        <v>5230.8</v>
      </c>
      <c r="H20" s="13">
        <f>H21+H22+H26+H27+H34+H53+H54</f>
        <v>399672.2</v>
      </c>
      <c r="I20" s="13"/>
      <c r="J20" s="13"/>
      <c r="K20" s="13">
        <f>K21+K22+K26+K27+K34+K53+K54</f>
        <v>5230.8</v>
      </c>
      <c r="L20" s="13">
        <f>L21+L22+L26+L27+L34+L53+L54</f>
        <v>399672.2</v>
      </c>
      <c r="M20" s="13"/>
      <c r="N20" s="13"/>
      <c r="O20" s="66" t="s">
        <v>213</v>
      </c>
      <c r="P20" s="60"/>
    </row>
    <row r="21" spans="1:16" ht="62.25" customHeight="1" x14ac:dyDescent="0.25">
      <c r="A21" s="135" t="s">
        <v>34</v>
      </c>
      <c r="B21" s="127" t="s">
        <v>3</v>
      </c>
      <c r="C21" s="27"/>
      <c r="D21" s="75">
        <v>46448.7</v>
      </c>
      <c r="E21" s="14"/>
      <c r="F21" s="14"/>
      <c r="G21" s="14"/>
      <c r="H21" s="75">
        <v>46448.7</v>
      </c>
      <c r="I21" s="75"/>
      <c r="J21" s="75"/>
      <c r="K21" s="75"/>
      <c r="L21" s="75">
        <f>H21</f>
        <v>46448.7</v>
      </c>
      <c r="M21" s="14"/>
      <c r="N21" s="14"/>
      <c r="O21" s="90" t="s">
        <v>331</v>
      </c>
      <c r="P21" s="159" t="s">
        <v>293</v>
      </c>
    </row>
    <row r="22" spans="1:16" ht="51" x14ac:dyDescent="0.25">
      <c r="A22" s="135" t="s">
        <v>35</v>
      </c>
      <c r="B22" s="127" t="s">
        <v>83</v>
      </c>
      <c r="C22" s="27"/>
      <c r="D22" s="37">
        <f>SUM(D23:D25)-0.1</f>
        <v>9960.9</v>
      </c>
      <c r="E22" s="37"/>
      <c r="F22" s="37"/>
      <c r="G22" s="37"/>
      <c r="H22" s="114">
        <f>SUM(H23:H25)</f>
        <v>9254.9</v>
      </c>
      <c r="I22" s="37"/>
      <c r="J22" s="37"/>
      <c r="K22" s="37"/>
      <c r="L22" s="37">
        <f>SUM(L23:L25)</f>
        <v>9254.9</v>
      </c>
      <c r="M22" s="37"/>
      <c r="N22" s="37"/>
      <c r="O22" s="33" t="s">
        <v>213</v>
      </c>
      <c r="P22" s="60"/>
    </row>
    <row r="23" spans="1:16" ht="30" customHeight="1" x14ac:dyDescent="0.25">
      <c r="A23" s="151" t="s">
        <v>84</v>
      </c>
      <c r="B23" s="156" t="s">
        <v>104</v>
      </c>
      <c r="C23" s="157"/>
      <c r="D23" s="19">
        <v>1497.8</v>
      </c>
      <c r="E23" s="37"/>
      <c r="F23" s="37"/>
      <c r="G23" s="37"/>
      <c r="H23" s="37">
        <v>1497.8</v>
      </c>
      <c r="I23" s="37"/>
      <c r="J23" s="37"/>
      <c r="K23" s="37"/>
      <c r="L23" s="37">
        <f>H23</f>
        <v>1497.8</v>
      </c>
      <c r="M23" s="37"/>
      <c r="N23" s="37"/>
      <c r="O23" s="142" t="s">
        <v>278</v>
      </c>
      <c r="P23" s="159" t="s">
        <v>293</v>
      </c>
    </row>
    <row r="24" spans="1:16" ht="25.5" x14ac:dyDescent="0.25">
      <c r="A24" s="135" t="s">
        <v>85</v>
      </c>
      <c r="B24" s="127" t="s">
        <v>189</v>
      </c>
      <c r="C24" s="27"/>
      <c r="D24" s="19">
        <v>7757.2</v>
      </c>
      <c r="E24" s="37"/>
      <c r="F24" s="37"/>
      <c r="G24" s="37"/>
      <c r="H24" s="37">
        <v>7757.1</v>
      </c>
      <c r="I24" s="37"/>
      <c r="J24" s="37"/>
      <c r="K24" s="37"/>
      <c r="L24" s="37">
        <f>H24</f>
        <v>7757.1</v>
      </c>
      <c r="M24" s="37"/>
      <c r="N24" s="37"/>
      <c r="O24" s="142" t="s">
        <v>332</v>
      </c>
      <c r="P24" s="159" t="s">
        <v>293</v>
      </c>
    </row>
    <row r="25" spans="1:16" ht="89.25" x14ac:dyDescent="0.25">
      <c r="A25" s="135" t="s">
        <v>86</v>
      </c>
      <c r="B25" s="128" t="s">
        <v>77</v>
      </c>
      <c r="C25" s="27"/>
      <c r="D25" s="37">
        <v>706</v>
      </c>
      <c r="E25" s="37"/>
      <c r="F25" s="37"/>
      <c r="G25" s="37"/>
      <c r="H25" s="37">
        <v>0</v>
      </c>
      <c r="I25" s="37"/>
      <c r="J25" s="37"/>
      <c r="K25" s="37"/>
      <c r="L25" s="37">
        <f>H25</f>
        <v>0</v>
      </c>
      <c r="M25" s="37"/>
      <c r="N25" s="37"/>
      <c r="O25" s="150" t="s">
        <v>350</v>
      </c>
      <c r="P25" s="159" t="s">
        <v>300</v>
      </c>
    </row>
    <row r="26" spans="1:16" ht="63.75" x14ac:dyDescent="0.25">
      <c r="A26" s="135" t="s">
        <v>36</v>
      </c>
      <c r="B26" s="130" t="s">
        <v>4</v>
      </c>
      <c r="C26" s="27"/>
      <c r="D26" s="37">
        <v>1352</v>
      </c>
      <c r="E26" s="37"/>
      <c r="F26" s="37"/>
      <c r="G26" s="37"/>
      <c r="H26" s="37">
        <v>1352</v>
      </c>
      <c r="I26" s="37"/>
      <c r="J26" s="37"/>
      <c r="K26" s="37"/>
      <c r="L26" s="37">
        <f>H26</f>
        <v>1352</v>
      </c>
      <c r="M26" s="37"/>
      <c r="N26" s="37"/>
      <c r="O26" s="158" t="s">
        <v>291</v>
      </c>
      <c r="P26" s="159" t="s">
        <v>293</v>
      </c>
    </row>
    <row r="27" spans="1:16" ht="63.75" x14ac:dyDescent="0.25">
      <c r="A27" s="135" t="s">
        <v>37</v>
      </c>
      <c r="B27" s="130" t="s">
        <v>87</v>
      </c>
      <c r="C27" s="27"/>
      <c r="D27" s="37">
        <f>SUM(D28:D33)</f>
        <v>290398.59999999998</v>
      </c>
      <c r="E27" s="37"/>
      <c r="F27" s="37"/>
      <c r="G27" s="37"/>
      <c r="H27" s="37">
        <f>SUM(H28:H33)</f>
        <v>264842.8</v>
      </c>
      <c r="I27" s="37"/>
      <c r="J27" s="37"/>
      <c r="K27" s="37"/>
      <c r="L27" s="37">
        <f>SUM(L28:L33)</f>
        <v>264842.8</v>
      </c>
      <c r="M27" s="37"/>
      <c r="N27" s="37"/>
      <c r="O27" s="33" t="s">
        <v>213</v>
      </c>
      <c r="P27" s="60"/>
    </row>
    <row r="28" spans="1:16" ht="22.5" x14ac:dyDescent="0.25">
      <c r="A28" s="200" t="s">
        <v>88</v>
      </c>
      <c r="B28" s="169" t="s">
        <v>190</v>
      </c>
      <c r="C28" s="27"/>
      <c r="D28" s="37">
        <v>13800</v>
      </c>
      <c r="E28" s="37"/>
      <c r="F28" s="37"/>
      <c r="G28" s="37"/>
      <c r="H28" s="37">
        <v>13800</v>
      </c>
      <c r="I28" s="37"/>
      <c r="J28" s="37"/>
      <c r="K28" s="37"/>
      <c r="L28" s="37">
        <f t="shared" ref="L28:L33" si="0">H28</f>
        <v>13800</v>
      </c>
      <c r="M28" s="37"/>
      <c r="N28" s="37"/>
      <c r="O28" s="142" t="s">
        <v>278</v>
      </c>
      <c r="P28" s="159" t="s">
        <v>293</v>
      </c>
    </row>
    <row r="29" spans="1:16" ht="55.5" customHeight="1" x14ac:dyDescent="0.25">
      <c r="A29" s="183"/>
      <c r="B29" s="170"/>
      <c r="C29" s="79"/>
      <c r="D29" s="19">
        <v>30000</v>
      </c>
      <c r="E29" s="37"/>
      <c r="F29" s="37"/>
      <c r="G29" s="37"/>
      <c r="H29" s="37">
        <v>29550</v>
      </c>
      <c r="I29" s="37"/>
      <c r="J29" s="37"/>
      <c r="K29" s="37"/>
      <c r="L29" s="37">
        <f t="shared" si="0"/>
        <v>29550</v>
      </c>
      <c r="M29" s="37"/>
      <c r="N29" s="37"/>
      <c r="O29" s="141" t="s">
        <v>333</v>
      </c>
      <c r="P29" s="159" t="s">
        <v>293</v>
      </c>
    </row>
    <row r="30" spans="1:16" ht="40.5" customHeight="1" x14ac:dyDescent="0.25">
      <c r="A30" s="193" t="s">
        <v>89</v>
      </c>
      <c r="B30" s="191" t="s">
        <v>105</v>
      </c>
      <c r="C30" s="79"/>
      <c r="D30" s="19">
        <v>93816.9</v>
      </c>
      <c r="E30" s="37"/>
      <c r="F30" s="37"/>
      <c r="G30" s="37"/>
      <c r="H30" s="37">
        <v>93816.9</v>
      </c>
      <c r="I30" s="37" t="s">
        <v>214</v>
      </c>
      <c r="J30" s="37"/>
      <c r="K30" s="37"/>
      <c r="L30" s="37">
        <f t="shared" si="0"/>
        <v>93816.9</v>
      </c>
      <c r="M30" s="37"/>
      <c r="N30" s="37"/>
      <c r="O30" s="158" t="s">
        <v>279</v>
      </c>
      <c r="P30" s="159" t="s">
        <v>293</v>
      </c>
    </row>
    <row r="31" spans="1:16" ht="70.5" customHeight="1" x14ac:dyDescent="0.25">
      <c r="A31" s="194"/>
      <c r="B31" s="192"/>
      <c r="C31" s="78"/>
      <c r="D31" s="19">
        <v>141459.5</v>
      </c>
      <c r="E31" s="37"/>
      <c r="F31" s="37"/>
      <c r="G31" s="37"/>
      <c r="H31" s="37">
        <v>116353.7</v>
      </c>
      <c r="I31" s="37"/>
      <c r="J31" s="37"/>
      <c r="K31" s="37"/>
      <c r="L31" s="37">
        <f t="shared" si="0"/>
        <v>116353.7</v>
      </c>
      <c r="M31" s="37"/>
      <c r="N31" s="37"/>
      <c r="O31" s="163" t="s">
        <v>334</v>
      </c>
      <c r="P31" s="168" t="s">
        <v>300</v>
      </c>
    </row>
    <row r="32" spans="1:16" ht="29.25" customHeight="1" x14ac:dyDescent="0.25">
      <c r="A32" s="151" t="s">
        <v>124</v>
      </c>
      <c r="B32" s="156" t="s">
        <v>215</v>
      </c>
      <c r="C32" s="79"/>
      <c r="D32" s="37">
        <v>7021.7</v>
      </c>
      <c r="E32" s="37"/>
      <c r="F32" s="37"/>
      <c r="G32" s="37"/>
      <c r="H32" s="37">
        <v>7021.7</v>
      </c>
      <c r="I32" s="37"/>
      <c r="J32" s="37"/>
      <c r="K32" s="37"/>
      <c r="L32" s="37">
        <f t="shared" si="0"/>
        <v>7021.7</v>
      </c>
      <c r="M32" s="37"/>
      <c r="N32" s="37"/>
      <c r="O32" s="142" t="s">
        <v>280</v>
      </c>
      <c r="P32" s="159" t="s">
        <v>293</v>
      </c>
    </row>
    <row r="33" spans="1:16" ht="63.75" x14ac:dyDescent="0.25">
      <c r="A33" s="135" t="s">
        <v>90</v>
      </c>
      <c r="B33" s="127" t="s">
        <v>191</v>
      </c>
      <c r="C33" s="27"/>
      <c r="D33" s="37">
        <v>4300.5</v>
      </c>
      <c r="E33" s="37"/>
      <c r="F33" s="37"/>
      <c r="G33" s="37"/>
      <c r="H33" s="37">
        <v>4300.5</v>
      </c>
      <c r="I33" s="37"/>
      <c r="J33" s="37"/>
      <c r="K33" s="37"/>
      <c r="L33" s="37">
        <f t="shared" si="0"/>
        <v>4300.5</v>
      </c>
      <c r="M33" s="37"/>
      <c r="N33" s="37"/>
      <c r="O33" s="142" t="s">
        <v>281</v>
      </c>
      <c r="P33" s="159" t="s">
        <v>293</v>
      </c>
    </row>
    <row r="34" spans="1:16" ht="51.75" customHeight="1" x14ac:dyDescent="0.25">
      <c r="A34" s="135" t="s">
        <v>38</v>
      </c>
      <c r="B34" s="130" t="s">
        <v>91</v>
      </c>
      <c r="C34" s="27"/>
      <c r="D34" s="37">
        <f>SUM(D35:D52)</f>
        <v>98026.3</v>
      </c>
      <c r="E34" s="37"/>
      <c r="F34" s="37"/>
      <c r="G34" s="37"/>
      <c r="H34" s="37">
        <f>SUM(H35:H52)</f>
        <v>72329.600000000006</v>
      </c>
      <c r="I34" s="37"/>
      <c r="J34" s="37"/>
      <c r="K34" s="37"/>
      <c r="L34" s="37">
        <f>SUM(L35:L52)</f>
        <v>72329.600000000006</v>
      </c>
      <c r="M34" s="37"/>
      <c r="N34" s="37"/>
      <c r="O34" s="33" t="s">
        <v>213</v>
      </c>
      <c r="P34" s="60"/>
    </row>
    <row r="35" spans="1:16" ht="33.75" customHeight="1" x14ac:dyDescent="0.25">
      <c r="A35" s="193" t="s">
        <v>110</v>
      </c>
      <c r="B35" s="171" t="s">
        <v>122</v>
      </c>
      <c r="C35" s="79"/>
      <c r="D35" s="84">
        <v>5755.9</v>
      </c>
      <c r="E35" s="22"/>
      <c r="F35" s="22"/>
      <c r="G35" s="22"/>
      <c r="H35" s="22">
        <v>5755.9</v>
      </c>
      <c r="I35" s="22"/>
      <c r="J35" s="22"/>
      <c r="K35" s="22"/>
      <c r="L35" s="22">
        <f t="shared" ref="L35:L48" si="1">H35</f>
        <v>5755.9</v>
      </c>
      <c r="M35" s="22"/>
      <c r="N35" s="22"/>
      <c r="O35" s="142" t="s">
        <v>282</v>
      </c>
      <c r="P35" s="159" t="s">
        <v>293</v>
      </c>
    </row>
    <row r="36" spans="1:16" ht="28.5" customHeight="1" x14ac:dyDescent="0.25">
      <c r="A36" s="194"/>
      <c r="B36" s="172"/>
      <c r="C36" s="78"/>
      <c r="D36" s="84">
        <v>12450</v>
      </c>
      <c r="E36" s="22"/>
      <c r="F36" s="22"/>
      <c r="G36" s="22"/>
      <c r="H36" s="22">
        <v>2295.4</v>
      </c>
      <c r="I36" s="22"/>
      <c r="J36" s="22"/>
      <c r="K36" s="22"/>
      <c r="L36" s="22">
        <f t="shared" si="1"/>
        <v>2295.4</v>
      </c>
      <c r="M36" s="22"/>
      <c r="N36" s="22"/>
      <c r="O36" s="145" t="s">
        <v>372</v>
      </c>
      <c r="P36" s="168" t="s">
        <v>300</v>
      </c>
    </row>
    <row r="37" spans="1:16" ht="24" customHeight="1" x14ac:dyDescent="0.25">
      <c r="A37" s="193" t="s">
        <v>112</v>
      </c>
      <c r="B37" s="171" t="s">
        <v>216</v>
      </c>
      <c r="C37" s="79"/>
      <c r="D37" s="84">
        <v>2471</v>
      </c>
      <c r="E37" s="22"/>
      <c r="F37" s="22"/>
      <c r="G37" s="22"/>
      <c r="H37" s="22">
        <v>2471</v>
      </c>
      <c r="I37" s="22"/>
      <c r="J37" s="22"/>
      <c r="K37" s="22"/>
      <c r="L37" s="22">
        <f t="shared" si="1"/>
        <v>2471</v>
      </c>
      <c r="M37" s="22"/>
      <c r="N37" s="22"/>
      <c r="O37" s="142" t="s">
        <v>283</v>
      </c>
      <c r="P37" s="159" t="s">
        <v>293</v>
      </c>
    </row>
    <row r="38" spans="1:16" ht="22.5" x14ac:dyDescent="0.25">
      <c r="A38" s="194"/>
      <c r="B38" s="172"/>
      <c r="C38" s="78"/>
      <c r="D38" s="84">
        <v>3000</v>
      </c>
      <c r="E38" s="22"/>
      <c r="F38" s="22"/>
      <c r="G38" s="22"/>
      <c r="H38" s="22">
        <v>3000</v>
      </c>
      <c r="I38" s="22"/>
      <c r="J38" s="22"/>
      <c r="K38" s="22"/>
      <c r="L38" s="22">
        <f t="shared" si="1"/>
        <v>3000</v>
      </c>
      <c r="M38" s="22"/>
      <c r="N38" s="22"/>
      <c r="O38" s="165" t="s">
        <v>364</v>
      </c>
      <c r="P38" s="159" t="s">
        <v>293</v>
      </c>
    </row>
    <row r="39" spans="1:16" ht="27" customHeight="1" x14ac:dyDescent="0.25">
      <c r="A39" s="193" t="s">
        <v>113</v>
      </c>
      <c r="B39" s="202" t="s">
        <v>121</v>
      </c>
      <c r="C39" s="79"/>
      <c r="D39" s="84">
        <v>901.3</v>
      </c>
      <c r="E39" s="22"/>
      <c r="F39" s="22"/>
      <c r="G39" s="22"/>
      <c r="H39" s="22">
        <v>901.3</v>
      </c>
      <c r="I39" s="22"/>
      <c r="J39" s="22"/>
      <c r="K39" s="22"/>
      <c r="L39" s="22">
        <f t="shared" si="1"/>
        <v>901.3</v>
      </c>
      <c r="M39" s="22"/>
      <c r="N39" s="22"/>
      <c r="O39" s="142" t="s">
        <v>284</v>
      </c>
      <c r="P39" s="159" t="s">
        <v>293</v>
      </c>
    </row>
    <row r="40" spans="1:16" ht="45" customHeight="1" x14ac:dyDescent="0.25">
      <c r="A40" s="194"/>
      <c r="B40" s="172"/>
      <c r="C40" s="80"/>
      <c r="D40" s="84">
        <v>20500</v>
      </c>
      <c r="E40" s="22"/>
      <c r="F40" s="22"/>
      <c r="G40" s="22"/>
      <c r="H40" s="22">
        <v>13435.5</v>
      </c>
      <c r="I40" s="22"/>
      <c r="J40" s="22"/>
      <c r="K40" s="22"/>
      <c r="L40" s="22">
        <f t="shared" si="1"/>
        <v>13435.5</v>
      </c>
      <c r="M40" s="22"/>
      <c r="N40" s="22"/>
      <c r="O40" s="120" t="s">
        <v>294</v>
      </c>
      <c r="P40" s="159" t="s">
        <v>293</v>
      </c>
    </row>
    <row r="41" spans="1:16" ht="27.75" customHeight="1" x14ac:dyDescent="0.25">
      <c r="A41" s="193" t="s">
        <v>114</v>
      </c>
      <c r="B41" s="202" t="s">
        <v>120</v>
      </c>
      <c r="C41" s="80"/>
      <c r="D41" s="84">
        <v>1125</v>
      </c>
      <c r="E41" s="22"/>
      <c r="F41" s="22"/>
      <c r="G41" s="22"/>
      <c r="H41" s="22">
        <v>1125</v>
      </c>
      <c r="I41" s="22"/>
      <c r="J41" s="22"/>
      <c r="K41" s="22"/>
      <c r="L41" s="22">
        <f t="shared" si="1"/>
        <v>1125</v>
      </c>
      <c r="M41" s="22"/>
      <c r="N41" s="22"/>
      <c r="O41" s="142" t="s">
        <v>278</v>
      </c>
      <c r="P41" s="159" t="s">
        <v>293</v>
      </c>
    </row>
    <row r="42" spans="1:16" ht="40.5" customHeight="1" x14ac:dyDescent="0.25">
      <c r="A42" s="181"/>
      <c r="B42" s="172"/>
      <c r="C42" s="80"/>
      <c r="D42" s="84">
        <v>7277.5</v>
      </c>
      <c r="E42" s="22"/>
      <c r="F42" s="22"/>
      <c r="G42" s="22"/>
      <c r="H42" s="22">
        <v>0</v>
      </c>
      <c r="I42" s="22"/>
      <c r="J42" s="22"/>
      <c r="K42" s="22"/>
      <c r="L42" s="22">
        <f t="shared" si="1"/>
        <v>0</v>
      </c>
      <c r="M42" s="22"/>
      <c r="N42" s="22"/>
      <c r="O42" s="145" t="s">
        <v>374</v>
      </c>
      <c r="P42" s="168" t="s">
        <v>300</v>
      </c>
    </row>
    <row r="43" spans="1:16" ht="24" customHeight="1" x14ac:dyDescent="0.25">
      <c r="A43" s="193" t="s">
        <v>115</v>
      </c>
      <c r="B43" s="202" t="s">
        <v>217</v>
      </c>
      <c r="C43" s="80"/>
      <c r="D43" s="84">
        <v>2212.5</v>
      </c>
      <c r="E43" s="22"/>
      <c r="F43" s="22"/>
      <c r="G43" s="22"/>
      <c r="H43" s="22">
        <v>2212.5</v>
      </c>
      <c r="I43" s="22"/>
      <c r="J43" s="22"/>
      <c r="K43" s="22"/>
      <c r="L43" s="22">
        <f t="shared" si="1"/>
        <v>2212.5</v>
      </c>
      <c r="M43" s="22"/>
      <c r="N43" s="22"/>
      <c r="O43" s="143" t="s">
        <v>278</v>
      </c>
      <c r="P43" s="159" t="s">
        <v>293</v>
      </c>
    </row>
    <row r="44" spans="1:16" ht="28.5" customHeight="1" x14ac:dyDescent="0.25">
      <c r="A44" s="194"/>
      <c r="B44" s="172"/>
      <c r="C44" s="80"/>
      <c r="D44" s="107">
        <v>900</v>
      </c>
      <c r="E44" s="28"/>
      <c r="F44" s="28"/>
      <c r="G44" s="28"/>
      <c r="H44" s="28">
        <v>900</v>
      </c>
      <c r="I44" s="28"/>
      <c r="J44" s="28"/>
      <c r="K44" s="28"/>
      <c r="L44" s="28">
        <f t="shared" si="1"/>
        <v>900</v>
      </c>
      <c r="M44" s="28"/>
      <c r="N44" s="28"/>
      <c r="O44" s="147" t="s">
        <v>335</v>
      </c>
      <c r="P44" s="159" t="s">
        <v>293</v>
      </c>
    </row>
    <row r="45" spans="1:16" ht="55.5" customHeight="1" x14ac:dyDescent="0.25">
      <c r="A45" s="135" t="s">
        <v>116</v>
      </c>
      <c r="B45" s="126" t="s">
        <v>263</v>
      </c>
      <c r="C45" s="80"/>
      <c r="D45" s="84">
        <v>4166.7</v>
      </c>
      <c r="E45" s="28"/>
      <c r="F45" s="28"/>
      <c r="G45" s="28"/>
      <c r="H45" s="28">
        <v>4166.7</v>
      </c>
      <c r="I45" s="28"/>
      <c r="J45" s="28"/>
      <c r="K45" s="28"/>
      <c r="L45" s="28">
        <f t="shared" si="1"/>
        <v>4166.7</v>
      </c>
      <c r="M45" s="28"/>
      <c r="N45" s="28"/>
      <c r="O45" s="161" t="s">
        <v>336</v>
      </c>
      <c r="P45" s="159" t="s">
        <v>293</v>
      </c>
    </row>
    <row r="46" spans="1:16" ht="33" customHeight="1" x14ac:dyDescent="0.25">
      <c r="A46" s="200" t="s">
        <v>117</v>
      </c>
      <c r="B46" s="211" t="s">
        <v>192</v>
      </c>
      <c r="C46" s="79"/>
      <c r="D46" s="84">
        <v>750</v>
      </c>
      <c r="E46" s="22"/>
      <c r="F46" s="22"/>
      <c r="G46" s="22"/>
      <c r="H46" s="22">
        <v>750</v>
      </c>
      <c r="I46" s="22"/>
      <c r="J46" s="22"/>
      <c r="K46" s="22"/>
      <c r="L46" s="22">
        <f t="shared" si="1"/>
        <v>750</v>
      </c>
      <c r="M46" s="22"/>
      <c r="N46" s="22"/>
      <c r="O46" s="147" t="s">
        <v>280</v>
      </c>
      <c r="P46" s="159" t="s">
        <v>293</v>
      </c>
    </row>
    <row r="47" spans="1:16" s="113" customFormat="1" ht="27" customHeight="1" x14ac:dyDescent="0.25">
      <c r="A47" s="183"/>
      <c r="B47" s="170"/>
      <c r="C47" s="140"/>
      <c r="D47" s="84">
        <v>4000</v>
      </c>
      <c r="E47" s="22"/>
      <c r="F47" s="22"/>
      <c r="G47" s="22"/>
      <c r="H47" s="22">
        <v>4000</v>
      </c>
      <c r="I47" s="22"/>
      <c r="J47" s="22"/>
      <c r="K47" s="22"/>
      <c r="L47" s="22">
        <f t="shared" si="1"/>
        <v>4000</v>
      </c>
      <c r="M47" s="22"/>
      <c r="N47" s="22"/>
      <c r="O47" s="165" t="s">
        <v>363</v>
      </c>
      <c r="P47" s="159" t="s">
        <v>293</v>
      </c>
    </row>
    <row r="48" spans="1:16" ht="71.25" customHeight="1" x14ac:dyDescent="0.25">
      <c r="A48" s="135" t="s">
        <v>118</v>
      </c>
      <c r="B48" s="126" t="s">
        <v>264</v>
      </c>
      <c r="C48" s="103"/>
      <c r="D48" s="84">
        <v>4910</v>
      </c>
      <c r="E48" s="22"/>
      <c r="F48" s="22"/>
      <c r="G48" s="22"/>
      <c r="H48" s="22">
        <v>4910</v>
      </c>
      <c r="I48" s="22"/>
      <c r="J48" s="22"/>
      <c r="K48" s="22"/>
      <c r="L48" s="22">
        <f t="shared" si="1"/>
        <v>4910</v>
      </c>
      <c r="M48" s="22"/>
      <c r="N48" s="22"/>
      <c r="O48" s="68" t="s">
        <v>337</v>
      </c>
      <c r="P48" s="159" t="s">
        <v>293</v>
      </c>
    </row>
    <row r="49" spans="1:16" ht="30.75" customHeight="1" x14ac:dyDescent="0.25">
      <c r="A49" s="200" t="s">
        <v>119</v>
      </c>
      <c r="B49" s="211" t="s">
        <v>193</v>
      </c>
      <c r="C49" s="27"/>
      <c r="D49" s="84">
        <v>5218.3999999999996</v>
      </c>
      <c r="E49" s="22"/>
      <c r="F49" s="22"/>
      <c r="G49" s="22"/>
      <c r="H49" s="22">
        <v>5218.3</v>
      </c>
      <c r="I49" s="22"/>
      <c r="J49" s="22"/>
      <c r="K49" s="22"/>
      <c r="L49" s="22">
        <f t="shared" ref="L49:L54" si="2">H49</f>
        <v>5218.3</v>
      </c>
      <c r="M49" s="22"/>
      <c r="N49" s="22"/>
      <c r="O49" s="147" t="s">
        <v>278</v>
      </c>
      <c r="P49" s="159" t="s">
        <v>293</v>
      </c>
    </row>
    <row r="50" spans="1:16" ht="24.75" customHeight="1" x14ac:dyDescent="0.25">
      <c r="A50" s="183"/>
      <c r="B50" s="170"/>
      <c r="C50" s="79"/>
      <c r="D50" s="84">
        <v>16500</v>
      </c>
      <c r="E50" s="22"/>
      <c r="F50" s="22"/>
      <c r="G50" s="22"/>
      <c r="H50" s="22">
        <v>15300</v>
      </c>
      <c r="I50" s="22"/>
      <c r="J50" s="22"/>
      <c r="K50" s="22"/>
      <c r="L50" s="22">
        <f t="shared" si="2"/>
        <v>15300</v>
      </c>
      <c r="M50" s="22"/>
      <c r="N50" s="22"/>
      <c r="O50" s="161" t="s">
        <v>377</v>
      </c>
      <c r="P50" s="159" t="s">
        <v>300</v>
      </c>
    </row>
    <row r="51" spans="1:16" ht="33.75" customHeight="1" x14ac:dyDescent="0.25">
      <c r="A51" s="200" t="s">
        <v>265</v>
      </c>
      <c r="B51" s="211" t="s">
        <v>218</v>
      </c>
      <c r="C51" s="27"/>
      <c r="D51" s="19">
        <v>1000</v>
      </c>
      <c r="E51" s="22"/>
      <c r="F51" s="22"/>
      <c r="G51" s="22"/>
      <c r="H51" s="22">
        <v>1000</v>
      </c>
      <c r="I51" s="22"/>
      <c r="J51" s="22"/>
      <c r="K51" s="22"/>
      <c r="L51" s="22">
        <f t="shared" si="2"/>
        <v>1000</v>
      </c>
      <c r="M51" s="22"/>
      <c r="N51" s="22"/>
      <c r="O51" s="147" t="s">
        <v>278</v>
      </c>
      <c r="P51" s="159" t="s">
        <v>293</v>
      </c>
    </row>
    <row r="52" spans="1:16" ht="47.25" customHeight="1" x14ac:dyDescent="0.25">
      <c r="A52" s="183"/>
      <c r="B52" s="170"/>
      <c r="C52" s="27"/>
      <c r="D52" s="19">
        <v>4888</v>
      </c>
      <c r="E52" s="22"/>
      <c r="F52" s="22"/>
      <c r="G52" s="22"/>
      <c r="H52" s="22">
        <v>4888</v>
      </c>
      <c r="I52" s="22"/>
      <c r="J52" s="22"/>
      <c r="K52" s="22"/>
      <c r="L52" s="22">
        <f t="shared" si="2"/>
        <v>4888</v>
      </c>
      <c r="M52" s="22"/>
      <c r="N52" s="22"/>
      <c r="O52" s="165" t="s">
        <v>335</v>
      </c>
      <c r="P52" s="159" t="s">
        <v>293</v>
      </c>
    </row>
    <row r="53" spans="1:16" ht="57" customHeight="1" x14ac:dyDescent="0.25">
      <c r="A53" s="135" t="s">
        <v>39</v>
      </c>
      <c r="B53" s="127" t="s">
        <v>194</v>
      </c>
      <c r="C53" s="27"/>
      <c r="D53" s="19">
        <v>0</v>
      </c>
      <c r="E53" s="37"/>
      <c r="F53" s="37"/>
      <c r="G53" s="37"/>
      <c r="H53" s="37">
        <v>0</v>
      </c>
      <c r="I53" s="37"/>
      <c r="J53" s="37"/>
      <c r="K53" s="37"/>
      <c r="L53" s="37">
        <f t="shared" si="2"/>
        <v>0</v>
      </c>
      <c r="M53" s="37"/>
      <c r="N53" s="37"/>
      <c r="O53" s="145" t="s">
        <v>273</v>
      </c>
      <c r="P53" s="74" t="s">
        <v>213</v>
      </c>
    </row>
    <row r="54" spans="1:16" ht="63.75" x14ac:dyDescent="0.25">
      <c r="A54" s="135" t="s">
        <v>40</v>
      </c>
      <c r="B54" s="130" t="s">
        <v>219</v>
      </c>
      <c r="C54" s="19">
        <v>5230.8</v>
      </c>
      <c r="D54" s="19">
        <v>5444.2</v>
      </c>
      <c r="E54" s="37"/>
      <c r="F54" s="37"/>
      <c r="G54" s="37">
        <v>5230.8</v>
      </c>
      <c r="H54" s="37">
        <v>5444.2</v>
      </c>
      <c r="I54" s="37"/>
      <c r="J54" s="37"/>
      <c r="K54" s="37">
        <f>G54</f>
        <v>5230.8</v>
      </c>
      <c r="L54" s="37">
        <f t="shared" si="2"/>
        <v>5444.2</v>
      </c>
      <c r="M54" s="37"/>
      <c r="N54" s="37"/>
      <c r="O54" s="90" t="s">
        <v>371</v>
      </c>
      <c r="P54" s="159" t="s">
        <v>293</v>
      </c>
    </row>
    <row r="55" spans="1:16" ht="38.25" x14ac:dyDescent="0.25">
      <c r="A55" s="134" t="s">
        <v>126</v>
      </c>
      <c r="B55" s="131" t="s">
        <v>68</v>
      </c>
      <c r="C55" s="10"/>
      <c r="D55" s="13">
        <f>D56+D57</f>
        <v>1991</v>
      </c>
      <c r="E55" s="13"/>
      <c r="F55" s="13"/>
      <c r="G55" s="13"/>
      <c r="H55" s="13">
        <f>SUM(H56:H57)</f>
        <v>1450</v>
      </c>
      <c r="I55" s="13"/>
      <c r="J55" s="13"/>
      <c r="K55" s="13"/>
      <c r="L55" s="13">
        <f>SUM(L56:L57)</f>
        <v>1450</v>
      </c>
      <c r="M55" s="13"/>
      <c r="N55" s="13"/>
      <c r="O55" s="74" t="s">
        <v>213</v>
      </c>
      <c r="P55" s="60"/>
    </row>
    <row r="56" spans="1:16" ht="129.75" customHeight="1" x14ac:dyDescent="0.25">
      <c r="A56" s="135" t="s">
        <v>41</v>
      </c>
      <c r="B56" s="129" t="s">
        <v>353</v>
      </c>
      <c r="C56" s="27"/>
      <c r="D56" s="37">
        <v>1991</v>
      </c>
      <c r="E56" s="37"/>
      <c r="F56" s="37"/>
      <c r="G56" s="37"/>
      <c r="H56" s="37">
        <v>1450</v>
      </c>
      <c r="I56" s="37"/>
      <c r="J56" s="37"/>
      <c r="K56" s="37"/>
      <c r="L56" s="37">
        <f>H56</f>
        <v>1450</v>
      </c>
      <c r="M56" s="37"/>
      <c r="N56" s="37"/>
      <c r="O56" s="145" t="s">
        <v>352</v>
      </c>
      <c r="P56" s="159" t="s">
        <v>356</v>
      </c>
    </row>
    <row r="57" spans="1:16" ht="38.25" x14ac:dyDescent="0.25">
      <c r="A57" s="135" t="s">
        <v>70</v>
      </c>
      <c r="B57" s="129" t="s">
        <v>69</v>
      </c>
      <c r="C57" s="27"/>
      <c r="D57" s="37">
        <v>0</v>
      </c>
      <c r="E57" s="37"/>
      <c r="F57" s="37"/>
      <c r="G57" s="37"/>
      <c r="H57" s="37">
        <v>0</v>
      </c>
      <c r="I57" s="37"/>
      <c r="J57" s="37"/>
      <c r="K57" s="37"/>
      <c r="L57" s="37">
        <v>0</v>
      </c>
      <c r="M57" s="37"/>
      <c r="N57" s="37"/>
      <c r="O57" s="145" t="s">
        <v>351</v>
      </c>
      <c r="P57" s="159" t="s">
        <v>293</v>
      </c>
    </row>
    <row r="58" spans="1:16" ht="41.25" customHeight="1" x14ac:dyDescent="0.25">
      <c r="A58" s="134" t="s">
        <v>72</v>
      </c>
      <c r="B58" s="132" t="s">
        <v>92</v>
      </c>
      <c r="C58" s="10"/>
      <c r="D58" s="13">
        <f>D59+D60</f>
        <v>122258.6</v>
      </c>
      <c r="E58" s="13"/>
      <c r="F58" s="13"/>
      <c r="G58" s="13"/>
      <c r="H58" s="13">
        <f>H59+H60</f>
        <v>120099.2</v>
      </c>
      <c r="I58" s="13"/>
      <c r="J58" s="13"/>
      <c r="K58" s="13"/>
      <c r="L58" s="13">
        <f>L59+L60</f>
        <v>120099.2</v>
      </c>
      <c r="M58" s="13"/>
      <c r="N58" s="13"/>
      <c r="O58" s="66" t="s">
        <v>213</v>
      </c>
      <c r="P58" s="60"/>
    </row>
    <row r="59" spans="1:16" ht="59.25" customHeight="1" x14ac:dyDescent="0.25">
      <c r="A59" s="135" t="s">
        <v>71</v>
      </c>
      <c r="B59" s="129" t="s">
        <v>184</v>
      </c>
      <c r="C59" s="27"/>
      <c r="D59" s="37">
        <v>121658.6</v>
      </c>
      <c r="E59" s="37"/>
      <c r="F59" s="37"/>
      <c r="G59" s="37"/>
      <c r="H59" s="37">
        <v>119499.2</v>
      </c>
      <c r="I59" s="37"/>
      <c r="J59" s="37"/>
      <c r="K59" s="37"/>
      <c r="L59" s="37">
        <f>H59</f>
        <v>119499.2</v>
      </c>
      <c r="M59" s="37"/>
      <c r="N59" s="37"/>
      <c r="O59" s="162" t="s">
        <v>303</v>
      </c>
      <c r="P59" s="162" t="s">
        <v>307</v>
      </c>
    </row>
    <row r="60" spans="1:16" ht="51" x14ac:dyDescent="0.25">
      <c r="A60" s="135" t="s">
        <v>220</v>
      </c>
      <c r="B60" s="129" t="s">
        <v>221</v>
      </c>
      <c r="C60" s="79"/>
      <c r="D60" s="37">
        <v>600</v>
      </c>
      <c r="E60" s="37"/>
      <c r="F60" s="37"/>
      <c r="G60" s="37"/>
      <c r="H60" s="37">
        <v>600</v>
      </c>
      <c r="I60" s="37"/>
      <c r="J60" s="37"/>
      <c r="K60" s="37"/>
      <c r="L60" s="37">
        <f>H60</f>
        <v>600</v>
      </c>
      <c r="M60" s="37"/>
      <c r="N60" s="37"/>
      <c r="O60" s="145" t="s">
        <v>308</v>
      </c>
      <c r="P60" s="162" t="s">
        <v>302</v>
      </c>
    </row>
    <row r="61" spans="1:16" ht="25.5" x14ac:dyDescent="0.25">
      <c r="A61" s="134" t="s">
        <v>127</v>
      </c>
      <c r="B61" s="132" t="s">
        <v>93</v>
      </c>
      <c r="C61" s="10"/>
      <c r="D61" s="13">
        <f>D62</f>
        <v>0</v>
      </c>
      <c r="E61" s="13"/>
      <c r="F61" s="13"/>
      <c r="G61" s="13"/>
      <c r="H61" s="13">
        <f>H62</f>
        <v>0</v>
      </c>
      <c r="I61" s="13"/>
      <c r="J61" s="13"/>
      <c r="K61" s="13"/>
      <c r="L61" s="13">
        <f>L62</f>
        <v>0</v>
      </c>
      <c r="M61" s="13"/>
      <c r="N61" s="13"/>
      <c r="O61" s="66" t="s">
        <v>213</v>
      </c>
      <c r="P61" s="60"/>
    </row>
    <row r="62" spans="1:16" ht="63.75" x14ac:dyDescent="0.25">
      <c r="A62" s="135" t="s">
        <v>128</v>
      </c>
      <c r="B62" s="124" t="s">
        <v>268</v>
      </c>
      <c r="C62" s="27"/>
      <c r="D62" s="37">
        <v>0</v>
      </c>
      <c r="E62" s="37"/>
      <c r="F62" s="37"/>
      <c r="G62" s="37"/>
      <c r="H62" s="37">
        <v>0</v>
      </c>
      <c r="I62" s="37"/>
      <c r="J62" s="37"/>
      <c r="K62" s="37"/>
      <c r="L62" s="37">
        <f>H62</f>
        <v>0</v>
      </c>
      <c r="M62" s="37"/>
      <c r="N62" s="37"/>
      <c r="O62" s="145" t="s">
        <v>298</v>
      </c>
      <c r="P62" s="159" t="s">
        <v>293</v>
      </c>
    </row>
    <row r="63" spans="1:16" ht="25.5" x14ac:dyDescent="0.25">
      <c r="A63" s="134" t="s">
        <v>129</v>
      </c>
      <c r="B63" s="132" t="s">
        <v>94</v>
      </c>
      <c r="C63" s="10"/>
      <c r="D63" s="13">
        <f>D64</f>
        <v>34143.699999999997</v>
      </c>
      <c r="E63" s="13"/>
      <c r="F63" s="13"/>
      <c r="G63" s="13"/>
      <c r="H63" s="13">
        <f>H64</f>
        <v>34138.699999999997</v>
      </c>
      <c r="I63" s="13"/>
      <c r="J63" s="13"/>
      <c r="K63" s="13"/>
      <c r="L63" s="13">
        <f>L64</f>
        <v>34138.699999999997</v>
      </c>
      <c r="M63" s="13"/>
      <c r="N63" s="13"/>
      <c r="O63" s="66" t="s">
        <v>213</v>
      </c>
      <c r="P63" s="60"/>
    </row>
    <row r="64" spans="1:16" ht="257.25" customHeight="1" x14ac:dyDescent="0.25">
      <c r="A64" s="135" t="s">
        <v>130</v>
      </c>
      <c r="B64" s="129" t="s">
        <v>188</v>
      </c>
      <c r="C64" s="27"/>
      <c r="D64" s="37">
        <v>34143.699999999997</v>
      </c>
      <c r="E64" s="37"/>
      <c r="F64" s="37"/>
      <c r="G64" s="37"/>
      <c r="H64" s="37">
        <v>34138.699999999997</v>
      </c>
      <c r="I64" s="37"/>
      <c r="J64" s="37"/>
      <c r="K64" s="37"/>
      <c r="L64" s="37">
        <f>H64</f>
        <v>34138.699999999997</v>
      </c>
      <c r="M64" s="37"/>
      <c r="N64" s="37"/>
      <c r="O64" s="145" t="s">
        <v>382</v>
      </c>
      <c r="P64" s="159" t="s">
        <v>300</v>
      </c>
    </row>
    <row r="65" spans="1:16" ht="25.5" x14ac:dyDescent="0.25">
      <c r="A65" s="134" t="s">
        <v>131</v>
      </c>
      <c r="B65" s="133" t="s">
        <v>125</v>
      </c>
      <c r="C65" s="10"/>
      <c r="D65" s="13">
        <v>0</v>
      </c>
      <c r="E65" s="13"/>
      <c r="F65" s="13"/>
      <c r="G65" s="13"/>
      <c r="H65" s="13">
        <f>H66</f>
        <v>0</v>
      </c>
      <c r="I65" s="13"/>
      <c r="J65" s="13"/>
      <c r="K65" s="13"/>
      <c r="L65" s="13">
        <f>L66</f>
        <v>0</v>
      </c>
      <c r="M65" s="13"/>
      <c r="N65" s="13"/>
      <c r="O65" s="66" t="s">
        <v>213</v>
      </c>
      <c r="P65" s="60"/>
    </row>
    <row r="66" spans="1:16" ht="95.25" customHeight="1" x14ac:dyDescent="0.25">
      <c r="A66" s="135" t="s">
        <v>132</v>
      </c>
      <c r="B66" s="130" t="s">
        <v>157</v>
      </c>
      <c r="C66" s="27"/>
      <c r="D66" s="37">
        <v>0</v>
      </c>
      <c r="E66" s="37"/>
      <c r="F66" s="37"/>
      <c r="G66" s="37"/>
      <c r="H66" s="37">
        <v>0</v>
      </c>
      <c r="I66" s="37"/>
      <c r="J66" s="37"/>
      <c r="K66" s="37"/>
      <c r="L66" s="37">
        <v>0</v>
      </c>
      <c r="M66" s="37"/>
      <c r="N66" s="37"/>
      <c r="O66" s="145" t="s">
        <v>354</v>
      </c>
      <c r="P66" s="159" t="s">
        <v>293</v>
      </c>
    </row>
    <row r="67" spans="1:16" ht="30" customHeight="1" x14ac:dyDescent="0.25">
      <c r="A67" s="26"/>
      <c r="B67" s="59" t="s">
        <v>205</v>
      </c>
      <c r="C67" s="13">
        <f>C13+C17+C20+C55+C58+C61+C63+C65</f>
        <v>5955.7</v>
      </c>
      <c r="D67" s="13">
        <f>D13+D17+D20+D55+D58+D61+D63+D65</f>
        <v>2126954.6</v>
      </c>
      <c r="E67" s="13"/>
      <c r="F67" s="13"/>
      <c r="G67" s="13">
        <f>G13+G17+G20+G55+G58+G61+G63+G65</f>
        <v>5955.7</v>
      </c>
      <c r="H67" s="13">
        <f>H13+H17+H20+H55+H58+H61+H63+H65</f>
        <v>2050857.5</v>
      </c>
      <c r="I67" s="13"/>
      <c r="J67" s="13"/>
      <c r="K67" s="13">
        <f>K13+K17+K20+K55+K58+K61+K63+K65</f>
        <v>5955.7</v>
      </c>
      <c r="L67" s="13">
        <f>L13+L17+L20+L55+L58+L61+L63+L65</f>
        <v>2050857.5</v>
      </c>
      <c r="M67" s="13"/>
      <c r="N67" s="13"/>
      <c r="O67" s="66" t="s">
        <v>213</v>
      </c>
      <c r="P67" s="63"/>
    </row>
    <row r="68" spans="1:16" x14ac:dyDescent="0.25">
      <c r="A68" s="203" t="s">
        <v>207</v>
      </c>
      <c r="B68" s="181"/>
      <c r="C68" s="181"/>
      <c r="D68" s="181"/>
      <c r="E68" s="181"/>
      <c r="F68" s="181"/>
      <c r="G68" s="181"/>
      <c r="H68" s="181"/>
      <c r="I68" s="181"/>
      <c r="J68" s="181"/>
      <c r="K68" s="181"/>
      <c r="L68" s="181"/>
      <c r="M68" s="181"/>
      <c r="N68" s="181"/>
      <c r="O68" s="181"/>
      <c r="P68" s="181"/>
    </row>
    <row r="69" spans="1:16" ht="39" x14ac:dyDescent="0.25">
      <c r="A69" s="73" t="s">
        <v>42</v>
      </c>
      <c r="B69" s="64" t="s">
        <v>95</v>
      </c>
      <c r="C69" s="10"/>
      <c r="D69" s="13">
        <f>D70</f>
        <v>118932.6</v>
      </c>
      <c r="E69" s="13"/>
      <c r="F69" s="13"/>
      <c r="G69" s="13"/>
      <c r="H69" s="13">
        <f>H70</f>
        <v>115592.3</v>
      </c>
      <c r="I69" s="13"/>
      <c r="J69" s="13"/>
      <c r="K69" s="13"/>
      <c r="L69" s="13">
        <f>L70</f>
        <v>115592.3</v>
      </c>
      <c r="M69" s="13"/>
      <c r="N69" s="13"/>
      <c r="O69" s="66" t="s">
        <v>213</v>
      </c>
      <c r="P69" s="60"/>
    </row>
    <row r="70" spans="1:16" ht="79.5" customHeight="1" x14ac:dyDescent="0.25">
      <c r="A70" s="91" t="s">
        <v>133</v>
      </c>
      <c r="B70" s="27" t="s">
        <v>96</v>
      </c>
      <c r="C70" s="27"/>
      <c r="D70" s="37">
        <f>SUM(D71:D87)</f>
        <v>118932.6</v>
      </c>
      <c r="E70" s="37"/>
      <c r="F70" s="37"/>
      <c r="G70" s="37"/>
      <c r="H70" s="114">
        <f>SUM(H71:H87)</f>
        <v>115592.3</v>
      </c>
      <c r="I70" s="37"/>
      <c r="J70" s="37"/>
      <c r="K70" s="37"/>
      <c r="L70" s="114">
        <f>SUM(L71:L87)</f>
        <v>115592.3</v>
      </c>
      <c r="M70" s="37"/>
      <c r="N70" s="37"/>
      <c r="O70" s="33" t="s">
        <v>213</v>
      </c>
      <c r="P70" s="60"/>
    </row>
    <row r="71" spans="1:16" ht="36" customHeight="1" x14ac:dyDescent="0.25">
      <c r="A71" s="193" t="s">
        <v>141</v>
      </c>
      <c r="B71" s="209" t="s">
        <v>106</v>
      </c>
      <c r="C71" s="76"/>
      <c r="D71" s="85">
        <v>3147.3</v>
      </c>
      <c r="E71" s="23"/>
      <c r="F71" s="23"/>
      <c r="G71" s="23"/>
      <c r="H71" s="23">
        <v>3147.3</v>
      </c>
      <c r="I71" s="23"/>
      <c r="J71" s="23"/>
      <c r="K71" s="23"/>
      <c r="L71" s="23">
        <f>H71</f>
        <v>3147.3</v>
      </c>
      <c r="M71" s="23"/>
      <c r="N71" s="23"/>
      <c r="O71" s="147" t="s">
        <v>285</v>
      </c>
      <c r="P71" s="159" t="s">
        <v>293</v>
      </c>
    </row>
    <row r="72" spans="1:16" ht="36" customHeight="1" x14ac:dyDescent="0.25">
      <c r="A72" s="194"/>
      <c r="B72" s="210"/>
      <c r="C72" s="77"/>
      <c r="D72" s="85">
        <v>5700</v>
      </c>
      <c r="E72" s="23"/>
      <c r="F72" s="23"/>
      <c r="G72" s="23"/>
      <c r="H72" s="23">
        <v>5700</v>
      </c>
      <c r="I72" s="23"/>
      <c r="J72" s="23"/>
      <c r="K72" s="23"/>
      <c r="L72" s="23">
        <f>H72</f>
        <v>5700</v>
      </c>
      <c r="M72" s="23"/>
      <c r="N72" s="23"/>
      <c r="O72" s="145" t="s">
        <v>338</v>
      </c>
      <c r="P72" s="159" t="s">
        <v>293</v>
      </c>
    </row>
    <row r="73" spans="1:16" ht="50.25" customHeight="1" x14ac:dyDescent="0.25">
      <c r="A73" s="151" t="s">
        <v>134</v>
      </c>
      <c r="B73" s="152" t="s">
        <v>222</v>
      </c>
      <c r="C73" s="76"/>
      <c r="D73" s="23">
        <v>263.10000000000002</v>
      </c>
      <c r="E73" s="23"/>
      <c r="F73" s="23"/>
      <c r="G73" s="23"/>
      <c r="H73" s="23">
        <v>0</v>
      </c>
      <c r="I73" s="23"/>
      <c r="J73" s="23"/>
      <c r="K73" s="23"/>
      <c r="L73" s="23">
        <f>H73</f>
        <v>0</v>
      </c>
      <c r="M73" s="23"/>
      <c r="N73" s="23"/>
      <c r="O73" s="147" t="s">
        <v>339</v>
      </c>
      <c r="P73" s="159" t="s">
        <v>300</v>
      </c>
    </row>
    <row r="74" spans="1:16" ht="27" customHeight="1" x14ac:dyDescent="0.25">
      <c r="A74" s="193" t="s">
        <v>135</v>
      </c>
      <c r="B74" s="209" t="s">
        <v>107</v>
      </c>
      <c r="C74" s="76"/>
      <c r="D74" s="85">
        <v>14998.5</v>
      </c>
      <c r="E74" s="23"/>
      <c r="F74" s="23"/>
      <c r="G74" s="23"/>
      <c r="H74" s="23">
        <v>14998.5</v>
      </c>
      <c r="I74" s="23"/>
      <c r="J74" s="23"/>
      <c r="K74" s="23"/>
      <c r="L74" s="23">
        <f t="shared" ref="L74:L75" si="3">H74</f>
        <v>14998.5</v>
      </c>
      <c r="M74" s="23"/>
      <c r="N74" s="23"/>
      <c r="O74" s="147" t="s">
        <v>283</v>
      </c>
      <c r="P74" s="159" t="s">
        <v>293</v>
      </c>
    </row>
    <row r="75" spans="1:16" ht="28.5" customHeight="1" x14ac:dyDescent="0.25">
      <c r="A75" s="194"/>
      <c r="B75" s="210"/>
      <c r="C75" s="77"/>
      <c r="D75" s="85">
        <v>55000</v>
      </c>
      <c r="E75" s="23"/>
      <c r="F75" s="23"/>
      <c r="G75" s="23"/>
      <c r="H75" s="23">
        <v>55000</v>
      </c>
      <c r="I75" s="23"/>
      <c r="J75" s="23"/>
      <c r="K75" s="23"/>
      <c r="L75" s="23">
        <f t="shared" si="3"/>
        <v>55000</v>
      </c>
      <c r="M75" s="23"/>
      <c r="N75" s="23"/>
      <c r="O75" s="147" t="s">
        <v>364</v>
      </c>
      <c r="P75" s="159" t="s">
        <v>293</v>
      </c>
    </row>
    <row r="76" spans="1:16" ht="24" customHeight="1" x14ac:dyDescent="0.25">
      <c r="A76" s="193" t="s">
        <v>136</v>
      </c>
      <c r="B76" s="209" t="s">
        <v>223</v>
      </c>
      <c r="C76" s="76"/>
      <c r="D76" s="85">
        <v>3000</v>
      </c>
      <c r="E76" s="23"/>
      <c r="F76" s="23"/>
      <c r="G76" s="23"/>
      <c r="H76" s="23">
        <v>3000</v>
      </c>
      <c r="I76" s="23"/>
      <c r="J76" s="23"/>
      <c r="K76" s="23"/>
      <c r="L76" s="23">
        <f t="shared" ref="L76:L86" si="4">H76</f>
        <v>3000</v>
      </c>
      <c r="M76" s="23"/>
      <c r="N76" s="23"/>
      <c r="O76" s="147" t="s">
        <v>284</v>
      </c>
      <c r="P76" s="159" t="s">
        <v>293</v>
      </c>
    </row>
    <row r="77" spans="1:16" ht="55.5" customHeight="1" x14ac:dyDescent="0.25">
      <c r="A77" s="194"/>
      <c r="B77" s="210"/>
      <c r="C77" s="77"/>
      <c r="D77" s="123">
        <v>6989</v>
      </c>
      <c r="E77" s="23"/>
      <c r="F77" s="23"/>
      <c r="G77" s="23"/>
      <c r="H77" s="23">
        <v>5297.5</v>
      </c>
      <c r="I77" s="23"/>
      <c r="J77" s="23"/>
      <c r="K77" s="23"/>
      <c r="L77" s="23">
        <f t="shared" si="4"/>
        <v>5297.5</v>
      </c>
      <c r="M77" s="23"/>
      <c r="N77" s="23"/>
      <c r="O77" s="165" t="s">
        <v>378</v>
      </c>
      <c r="P77" s="159" t="s">
        <v>375</v>
      </c>
    </row>
    <row r="78" spans="1:16" ht="43.5" customHeight="1" x14ac:dyDescent="0.25">
      <c r="A78" s="166" t="s">
        <v>137</v>
      </c>
      <c r="B78" s="167" t="s">
        <v>108</v>
      </c>
      <c r="C78" s="76"/>
      <c r="D78" s="85">
        <v>1313.2</v>
      </c>
      <c r="E78" s="23"/>
      <c r="F78" s="23"/>
      <c r="G78" s="23"/>
      <c r="H78" s="23">
        <v>820.7</v>
      </c>
      <c r="I78" s="23"/>
      <c r="J78" s="23"/>
      <c r="K78" s="23"/>
      <c r="L78" s="23">
        <f t="shared" si="4"/>
        <v>820.7</v>
      </c>
      <c r="M78" s="23"/>
      <c r="N78" s="23"/>
      <c r="O78" s="145" t="s">
        <v>280</v>
      </c>
      <c r="P78" s="159" t="s">
        <v>376</v>
      </c>
    </row>
    <row r="79" spans="1:16" ht="25.5" customHeight="1" x14ac:dyDescent="0.25">
      <c r="A79" s="193" t="s">
        <v>138</v>
      </c>
      <c r="B79" s="209" t="s">
        <v>224</v>
      </c>
      <c r="C79" s="76"/>
      <c r="D79" s="123">
        <v>2230.5</v>
      </c>
      <c r="E79" s="23"/>
      <c r="F79" s="23"/>
      <c r="G79" s="23"/>
      <c r="H79" s="23">
        <v>2230.4</v>
      </c>
      <c r="I79" s="23"/>
      <c r="J79" s="23"/>
      <c r="K79" s="23"/>
      <c r="L79" s="23">
        <f t="shared" si="4"/>
        <v>2230.4</v>
      </c>
      <c r="M79" s="23"/>
      <c r="N79" s="23"/>
      <c r="O79" s="147" t="s">
        <v>280</v>
      </c>
      <c r="P79" s="159" t="s">
        <v>293</v>
      </c>
    </row>
    <row r="80" spans="1:16" ht="34.5" customHeight="1" x14ac:dyDescent="0.25">
      <c r="A80" s="194"/>
      <c r="B80" s="210"/>
      <c r="C80" s="77"/>
      <c r="D80" s="85">
        <v>4400</v>
      </c>
      <c r="E80" s="23"/>
      <c r="F80" s="23"/>
      <c r="G80" s="23"/>
      <c r="H80" s="23">
        <v>4400</v>
      </c>
      <c r="I80" s="23"/>
      <c r="J80" s="23"/>
      <c r="K80" s="23"/>
      <c r="L80" s="23">
        <f t="shared" si="4"/>
        <v>4400</v>
      </c>
      <c r="M80" s="23"/>
      <c r="N80" s="23"/>
      <c r="O80" s="165" t="s">
        <v>363</v>
      </c>
      <c r="P80" s="159" t="s">
        <v>293</v>
      </c>
    </row>
    <row r="81" spans="1:16" ht="27.75" customHeight="1" x14ac:dyDescent="0.25">
      <c r="A81" s="193" t="s">
        <v>139</v>
      </c>
      <c r="B81" s="209" t="s">
        <v>225</v>
      </c>
      <c r="C81" s="76"/>
      <c r="D81" s="123">
        <v>10091</v>
      </c>
      <c r="E81" s="23"/>
      <c r="F81" s="23"/>
      <c r="G81" s="23"/>
      <c r="H81" s="23">
        <v>10090.9</v>
      </c>
      <c r="I81" s="23"/>
      <c r="J81" s="23"/>
      <c r="K81" s="23"/>
      <c r="L81" s="23">
        <f t="shared" si="4"/>
        <v>10090.9</v>
      </c>
      <c r="M81" s="23"/>
      <c r="N81" s="23"/>
      <c r="O81" s="147" t="s">
        <v>285</v>
      </c>
      <c r="P81" s="159" t="s">
        <v>293</v>
      </c>
    </row>
    <row r="82" spans="1:16" ht="28.5" customHeight="1" x14ac:dyDescent="0.25">
      <c r="A82" s="194"/>
      <c r="B82" s="210"/>
      <c r="C82" s="77"/>
      <c r="D82" s="85">
        <v>2954.2</v>
      </c>
      <c r="E82" s="23"/>
      <c r="F82" s="23"/>
      <c r="G82" s="23"/>
      <c r="H82" s="23">
        <v>2954.2</v>
      </c>
      <c r="I82" s="23"/>
      <c r="J82" s="23"/>
      <c r="K82" s="23"/>
      <c r="L82" s="23">
        <f t="shared" si="4"/>
        <v>2954.2</v>
      </c>
      <c r="M82" s="23"/>
      <c r="N82" s="23"/>
      <c r="O82" s="165" t="s">
        <v>365</v>
      </c>
      <c r="P82" s="159" t="s">
        <v>293</v>
      </c>
    </row>
    <row r="83" spans="1:16" ht="29.25" customHeight="1" x14ac:dyDescent="0.25">
      <c r="A83" s="193" t="s">
        <v>140</v>
      </c>
      <c r="B83" s="209" t="s">
        <v>226</v>
      </c>
      <c r="C83" s="76"/>
      <c r="D83" s="23">
        <v>982.8</v>
      </c>
      <c r="E83" s="23"/>
      <c r="F83" s="23"/>
      <c r="G83" s="23"/>
      <c r="H83" s="23">
        <v>982.8</v>
      </c>
      <c r="I83" s="23"/>
      <c r="J83" s="23"/>
      <c r="K83" s="23"/>
      <c r="L83" s="23">
        <f t="shared" si="4"/>
        <v>982.8</v>
      </c>
      <c r="M83" s="23"/>
      <c r="N83" s="23"/>
      <c r="O83" s="147" t="s">
        <v>280</v>
      </c>
      <c r="P83" s="159" t="s">
        <v>293</v>
      </c>
    </row>
    <row r="84" spans="1:16" ht="29.25" customHeight="1" x14ac:dyDescent="0.25">
      <c r="A84" s="194"/>
      <c r="B84" s="210"/>
      <c r="C84" s="77"/>
      <c r="D84" s="23">
        <v>980</v>
      </c>
      <c r="E84" s="23"/>
      <c r="F84" s="23"/>
      <c r="G84" s="23"/>
      <c r="H84" s="23">
        <v>980</v>
      </c>
      <c r="I84" s="23"/>
      <c r="J84" s="23"/>
      <c r="K84" s="23"/>
      <c r="L84" s="23">
        <f t="shared" si="4"/>
        <v>980</v>
      </c>
      <c r="M84" s="23"/>
      <c r="N84" s="23"/>
      <c r="O84" s="165" t="s">
        <v>363</v>
      </c>
      <c r="P84" s="159" t="s">
        <v>293</v>
      </c>
    </row>
    <row r="85" spans="1:16" ht="29.25" customHeight="1" x14ac:dyDescent="0.25">
      <c r="A85" s="182" t="s">
        <v>227</v>
      </c>
      <c r="B85" s="184" t="s">
        <v>109</v>
      </c>
      <c r="C85" s="77"/>
      <c r="D85" s="23">
        <v>1320</v>
      </c>
      <c r="E85" s="22"/>
      <c r="F85" s="22"/>
      <c r="G85" s="22"/>
      <c r="H85" s="22">
        <v>1320</v>
      </c>
      <c r="I85" s="22"/>
      <c r="J85" s="22"/>
      <c r="K85" s="22"/>
      <c r="L85" s="22">
        <f t="shared" si="4"/>
        <v>1320</v>
      </c>
      <c r="M85" s="22"/>
      <c r="N85" s="22"/>
      <c r="O85" s="147" t="s">
        <v>285</v>
      </c>
      <c r="P85" s="159" t="s">
        <v>293</v>
      </c>
    </row>
    <row r="86" spans="1:16" ht="29.25" customHeight="1" x14ac:dyDescent="0.25">
      <c r="A86" s="183"/>
      <c r="B86" s="185"/>
      <c r="C86" s="77"/>
      <c r="D86" s="23">
        <v>1563</v>
      </c>
      <c r="E86" s="22"/>
      <c r="F86" s="22"/>
      <c r="G86" s="22"/>
      <c r="H86" s="22">
        <v>670</v>
      </c>
      <c r="I86" s="22"/>
      <c r="J86" s="22"/>
      <c r="K86" s="22"/>
      <c r="L86" s="22">
        <f t="shared" si="4"/>
        <v>670</v>
      </c>
      <c r="M86" s="22"/>
      <c r="N86" s="22"/>
      <c r="O86" s="145" t="s">
        <v>379</v>
      </c>
      <c r="P86" s="159" t="s">
        <v>300</v>
      </c>
    </row>
    <row r="87" spans="1:16" s="113" customFormat="1" ht="45" customHeight="1" x14ac:dyDescent="0.25">
      <c r="A87" s="160" t="s">
        <v>295</v>
      </c>
      <c r="B87" s="126" t="s">
        <v>296</v>
      </c>
      <c r="C87" s="77"/>
      <c r="D87" s="84">
        <v>4000</v>
      </c>
      <c r="E87" s="22"/>
      <c r="F87" s="22"/>
      <c r="G87" s="22"/>
      <c r="H87" s="22">
        <v>4000</v>
      </c>
      <c r="I87" s="22"/>
      <c r="J87" s="22"/>
      <c r="K87" s="22"/>
      <c r="L87" s="22">
        <v>4000</v>
      </c>
      <c r="M87" s="22"/>
      <c r="N87" s="22"/>
      <c r="O87" s="161" t="s">
        <v>340</v>
      </c>
      <c r="P87" s="116"/>
    </row>
    <row r="88" spans="1:16" ht="50.25" customHeight="1" x14ac:dyDescent="0.25">
      <c r="A88" s="73" t="s">
        <v>142</v>
      </c>
      <c r="B88" s="64" t="s">
        <v>97</v>
      </c>
      <c r="C88" s="10"/>
      <c r="D88" s="13">
        <f>SUM(D89:D95)</f>
        <v>164711.9</v>
      </c>
      <c r="E88" s="13"/>
      <c r="F88" s="13"/>
      <c r="G88" s="13"/>
      <c r="H88" s="13">
        <f>SUM(H89:H95)</f>
        <v>155967.79999999999</v>
      </c>
      <c r="I88" s="13"/>
      <c r="J88" s="13"/>
      <c r="K88" s="13"/>
      <c r="L88" s="13">
        <f>SUM(L89:L95)</f>
        <v>155967.79999999999</v>
      </c>
      <c r="M88" s="13"/>
      <c r="N88" s="13"/>
      <c r="O88" s="66" t="s">
        <v>213</v>
      </c>
      <c r="P88" s="60"/>
    </row>
    <row r="89" spans="1:16" ht="37.5" customHeight="1" x14ac:dyDescent="0.25">
      <c r="A89" s="91" t="s">
        <v>143</v>
      </c>
      <c r="B89" s="32" t="s">
        <v>228</v>
      </c>
      <c r="C89" s="27"/>
      <c r="D89" s="23">
        <v>5325.7</v>
      </c>
      <c r="E89" s="23"/>
      <c r="F89" s="23"/>
      <c r="G89" s="23"/>
      <c r="H89" s="23">
        <v>4060.9</v>
      </c>
      <c r="I89" s="23"/>
      <c r="J89" s="23"/>
      <c r="K89" s="23"/>
      <c r="L89" s="23">
        <f t="shared" ref="L89:L95" si="5">H89</f>
        <v>4060.9</v>
      </c>
      <c r="M89" s="23"/>
      <c r="N89" s="23"/>
      <c r="O89" s="121" t="s">
        <v>275</v>
      </c>
      <c r="P89" s="159" t="s">
        <v>293</v>
      </c>
    </row>
    <row r="90" spans="1:16" ht="39.75" customHeight="1" x14ac:dyDescent="0.25">
      <c r="A90" s="193" t="s">
        <v>144</v>
      </c>
      <c r="B90" s="202" t="s">
        <v>111</v>
      </c>
      <c r="C90" s="79"/>
      <c r="D90" s="23">
        <v>1088.8</v>
      </c>
      <c r="E90" s="23"/>
      <c r="F90" s="23"/>
      <c r="G90" s="23"/>
      <c r="H90" s="23">
        <v>1088.7</v>
      </c>
      <c r="I90" s="23"/>
      <c r="J90" s="23"/>
      <c r="K90" s="23"/>
      <c r="L90" s="23">
        <f t="shared" si="5"/>
        <v>1088.7</v>
      </c>
      <c r="M90" s="23"/>
      <c r="N90" s="23"/>
      <c r="O90" s="121" t="s">
        <v>286</v>
      </c>
      <c r="P90" s="159" t="s">
        <v>293</v>
      </c>
    </row>
    <row r="91" spans="1:16" ht="60.75" customHeight="1" x14ac:dyDescent="0.25">
      <c r="A91" s="194"/>
      <c r="B91" s="172"/>
      <c r="C91" s="78"/>
      <c r="D91" s="23">
        <v>17593.2</v>
      </c>
      <c r="E91" s="23"/>
      <c r="F91" s="23"/>
      <c r="G91" s="23"/>
      <c r="H91" s="23">
        <v>17593.099999999999</v>
      </c>
      <c r="I91" s="23"/>
      <c r="J91" s="23"/>
      <c r="K91" s="23"/>
      <c r="L91" s="23">
        <f t="shared" si="5"/>
        <v>17593.099999999999</v>
      </c>
      <c r="M91" s="23"/>
      <c r="N91" s="23"/>
      <c r="O91" s="165" t="s">
        <v>366</v>
      </c>
      <c r="P91" s="159" t="s">
        <v>293</v>
      </c>
    </row>
    <row r="92" spans="1:16" ht="22.5" x14ac:dyDescent="0.25">
      <c r="A92" s="200" t="s">
        <v>145</v>
      </c>
      <c r="B92" s="208" t="s">
        <v>229</v>
      </c>
      <c r="C92" s="27"/>
      <c r="D92" s="85">
        <v>3695.1</v>
      </c>
      <c r="E92" s="23"/>
      <c r="F92" s="23"/>
      <c r="G92" s="23"/>
      <c r="H92" s="23">
        <v>3695.1</v>
      </c>
      <c r="I92" s="23"/>
      <c r="J92" s="23"/>
      <c r="K92" s="23"/>
      <c r="L92" s="23">
        <f t="shared" si="5"/>
        <v>3695.1</v>
      </c>
      <c r="M92" s="23"/>
      <c r="N92" s="23"/>
      <c r="O92" s="147" t="s">
        <v>287</v>
      </c>
      <c r="P92" s="159" t="s">
        <v>293</v>
      </c>
    </row>
    <row r="93" spans="1:16" ht="38.25" x14ac:dyDescent="0.25">
      <c r="A93" s="183"/>
      <c r="B93" s="170"/>
      <c r="C93" s="79"/>
      <c r="D93" s="84">
        <v>7415.8</v>
      </c>
      <c r="E93" s="22"/>
      <c r="F93" s="22"/>
      <c r="G93" s="22"/>
      <c r="H93" s="22">
        <v>550</v>
      </c>
      <c r="I93" s="22"/>
      <c r="J93" s="22"/>
      <c r="K93" s="22"/>
      <c r="L93" s="22">
        <f t="shared" si="5"/>
        <v>550</v>
      </c>
      <c r="M93" s="22"/>
      <c r="N93" s="22"/>
      <c r="O93" s="145" t="s">
        <v>373</v>
      </c>
      <c r="P93" s="159" t="s">
        <v>300</v>
      </c>
    </row>
    <row r="94" spans="1:16" ht="84" customHeight="1" x14ac:dyDescent="0.25">
      <c r="A94" s="91" t="s">
        <v>146</v>
      </c>
      <c r="B94" s="24" t="s">
        <v>230</v>
      </c>
      <c r="C94" s="27"/>
      <c r="D94" s="84">
        <v>128793.3</v>
      </c>
      <c r="E94" s="22"/>
      <c r="F94" s="22"/>
      <c r="G94" s="22"/>
      <c r="H94" s="22">
        <v>128793</v>
      </c>
      <c r="I94" s="22"/>
      <c r="J94" s="22"/>
      <c r="K94" s="22"/>
      <c r="L94" s="22">
        <f t="shared" si="5"/>
        <v>128793</v>
      </c>
      <c r="M94" s="22"/>
      <c r="N94" s="22"/>
      <c r="O94" s="122" t="s">
        <v>276</v>
      </c>
      <c r="P94" s="159" t="s">
        <v>293</v>
      </c>
    </row>
    <row r="95" spans="1:16" ht="65.25" customHeight="1" x14ac:dyDescent="0.25">
      <c r="A95" s="91" t="s">
        <v>231</v>
      </c>
      <c r="B95" s="81" t="s">
        <v>98</v>
      </c>
      <c r="C95" s="79"/>
      <c r="D95" s="84">
        <v>800</v>
      </c>
      <c r="E95" s="22"/>
      <c r="F95" s="22"/>
      <c r="G95" s="22"/>
      <c r="H95" s="22">
        <v>187</v>
      </c>
      <c r="I95" s="22"/>
      <c r="J95" s="22"/>
      <c r="K95" s="22"/>
      <c r="L95" s="22">
        <f t="shared" si="5"/>
        <v>187</v>
      </c>
      <c r="M95" s="22"/>
      <c r="N95" s="22"/>
      <c r="O95" s="139" t="s">
        <v>274</v>
      </c>
      <c r="P95" s="159" t="s">
        <v>300</v>
      </c>
    </row>
    <row r="96" spans="1:16" ht="42" customHeight="1" x14ac:dyDescent="0.25">
      <c r="A96" s="73" t="s">
        <v>151</v>
      </c>
      <c r="B96" s="29" t="s">
        <v>147</v>
      </c>
      <c r="C96" s="10"/>
      <c r="D96" s="13">
        <v>0</v>
      </c>
      <c r="E96" s="13"/>
      <c r="F96" s="13"/>
      <c r="G96" s="13"/>
      <c r="H96" s="13">
        <f>H97</f>
        <v>0</v>
      </c>
      <c r="I96" s="13"/>
      <c r="J96" s="13"/>
      <c r="K96" s="13"/>
      <c r="L96" s="13">
        <f>L97</f>
        <v>0</v>
      </c>
      <c r="M96" s="13"/>
      <c r="N96" s="13"/>
      <c r="O96" s="66" t="s">
        <v>213</v>
      </c>
      <c r="P96" s="60"/>
    </row>
    <row r="97" spans="1:16" ht="56.25" customHeight="1" x14ac:dyDescent="0.25">
      <c r="A97" s="91" t="s">
        <v>149</v>
      </c>
      <c r="B97" s="40" t="s">
        <v>153</v>
      </c>
      <c r="C97" s="27"/>
      <c r="D97" s="37">
        <v>0</v>
      </c>
      <c r="E97" s="37"/>
      <c r="F97" s="37"/>
      <c r="G97" s="37"/>
      <c r="H97" s="37">
        <v>0</v>
      </c>
      <c r="I97" s="37"/>
      <c r="J97" s="37"/>
      <c r="K97" s="37"/>
      <c r="L97" s="37">
        <v>0</v>
      </c>
      <c r="M97" s="37"/>
      <c r="N97" s="37"/>
      <c r="O97" s="145" t="s">
        <v>292</v>
      </c>
      <c r="P97" s="159" t="s">
        <v>293</v>
      </c>
    </row>
    <row r="98" spans="1:16" ht="42" customHeight="1" x14ac:dyDescent="0.25">
      <c r="A98" s="73" t="s">
        <v>150</v>
      </c>
      <c r="B98" s="29" t="s">
        <v>148</v>
      </c>
      <c r="C98" s="10"/>
      <c r="D98" s="13">
        <v>0</v>
      </c>
      <c r="E98" s="13"/>
      <c r="F98" s="13"/>
      <c r="G98" s="13"/>
      <c r="H98" s="13">
        <f>SUM(H99:H100)</f>
        <v>0</v>
      </c>
      <c r="I98" s="13"/>
      <c r="J98" s="13"/>
      <c r="K98" s="13"/>
      <c r="L98" s="13">
        <f>SUM(L99:L100)</f>
        <v>0</v>
      </c>
      <c r="M98" s="13"/>
      <c r="N98" s="13"/>
      <c r="O98" s="66" t="s">
        <v>213</v>
      </c>
      <c r="P98" s="60"/>
    </row>
    <row r="99" spans="1:16" ht="66.75" customHeight="1" x14ac:dyDescent="0.25">
      <c r="A99" s="91" t="s">
        <v>152</v>
      </c>
      <c r="B99" s="11" t="s">
        <v>154</v>
      </c>
      <c r="C99" s="27"/>
      <c r="D99" s="37">
        <v>0</v>
      </c>
      <c r="E99" s="37"/>
      <c r="F99" s="37"/>
      <c r="G99" s="37"/>
      <c r="H99" s="37">
        <v>0</v>
      </c>
      <c r="I99" s="37"/>
      <c r="J99" s="37"/>
      <c r="K99" s="37"/>
      <c r="L99" s="37">
        <v>0</v>
      </c>
      <c r="M99" s="37"/>
      <c r="N99" s="37"/>
      <c r="O99" s="145" t="s">
        <v>383</v>
      </c>
      <c r="P99" s="159" t="s">
        <v>293</v>
      </c>
    </row>
    <row r="100" spans="1:16" ht="75.75" customHeight="1" x14ac:dyDescent="0.25">
      <c r="A100" s="91" t="s">
        <v>156</v>
      </c>
      <c r="B100" s="40" t="s">
        <v>155</v>
      </c>
      <c r="C100" s="27"/>
      <c r="D100" s="37">
        <v>0</v>
      </c>
      <c r="E100" s="37"/>
      <c r="F100" s="37"/>
      <c r="G100" s="37"/>
      <c r="H100" s="37">
        <v>0</v>
      </c>
      <c r="I100" s="37"/>
      <c r="J100" s="37"/>
      <c r="K100" s="37"/>
      <c r="L100" s="37">
        <v>0</v>
      </c>
      <c r="M100" s="37"/>
      <c r="N100" s="37"/>
      <c r="O100" s="145" t="s">
        <v>299</v>
      </c>
      <c r="P100" s="159" t="s">
        <v>293</v>
      </c>
    </row>
    <row r="101" spans="1:16" ht="23.25" customHeight="1" x14ac:dyDescent="0.25">
      <c r="A101" s="91"/>
      <c r="B101" s="59" t="s">
        <v>206</v>
      </c>
      <c r="C101" s="27"/>
      <c r="D101" s="13">
        <f>D69+D88+D96+D98</f>
        <v>283644.5</v>
      </c>
      <c r="E101" s="13"/>
      <c r="F101" s="13"/>
      <c r="G101" s="13"/>
      <c r="H101" s="13">
        <f>H69+H88+H96+H98</f>
        <v>271560.09999999998</v>
      </c>
      <c r="I101" s="13"/>
      <c r="J101" s="13"/>
      <c r="K101" s="13"/>
      <c r="L101" s="13">
        <f>L69+L88+L96+L98</f>
        <v>271560.09999999998</v>
      </c>
      <c r="M101" s="13"/>
      <c r="N101" s="13"/>
      <c r="O101" s="66" t="s">
        <v>213</v>
      </c>
      <c r="P101" s="60"/>
    </row>
    <row r="102" spans="1:16" x14ac:dyDescent="0.25">
      <c r="A102" s="203" t="s">
        <v>209</v>
      </c>
      <c r="B102" s="181"/>
      <c r="C102" s="181"/>
      <c r="D102" s="181"/>
      <c r="E102" s="181"/>
      <c r="F102" s="181"/>
      <c r="G102" s="181"/>
      <c r="H102" s="181"/>
      <c r="I102" s="181"/>
      <c r="J102" s="181"/>
      <c r="K102" s="181"/>
      <c r="L102" s="181"/>
      <c r="M102" s="181"/>
      <c r="N102" s="181"/>
      <c r="O102" s="181"/>
      <c r="P102" s="181"/>
    </row>
    <row r="103" spans="1:16" ht="51" x14ac:dyDescent="0.25">
      <c r="A103" s="2" t="s">
        <v>159</v>
      </c>
      <c r="B103" s="70" t="s">
        <v>99</v>
      </c>
      <c r="C103" s="10"/>
      <c r="D103" s="30">
        <f>SUM(D104:D106)</f>
        <v>68786</v>
      </c>
      <c r="E103" s="30"/>
      <c r="F103" s="30"/>
      <c r="G103" s="30"/>
      <c r="H103" s="30">
        <f>SUM(H104:H106)</f>
        <v>67376.7</v>
      </c>
      <c r="I103" s="30"/>
      <c r="J103" s="30"/>
      <c r="K103" s="30"/>
      <c r="L103" s="30">
        <f>SUM(L104:L106)</f>
        <v>67376.7</v>
      </c>
      <c r="M103" s="30"/>
      <c r="N103" s="30"/>
      <c r="O103" s="66" t="s">
        <v>213</v>
      </c>
      <c r="P103" s="60"/>
    </row>
    <row r="104" spans="1:16" ht="36" customHeight="1" x14ac:dyDescent="0.25">
      <c r="A104" s="26" t="s">
        <v>160</v>
      </c>
      <c r="B104" s="108" t="s">
        <v>66</v>
      </c>
      <c r="C104" s="27"/>
      <c r="D104" s="86">
        <v>37857.599999999999</v>
      </c>
      <c r="E104" s="22"/>
      <c r="F104" s="22"/>
      <c r="G104" s="22"/>
      <c r="H104" s="22">
        <v>36485.300000000003</v>
      </c>
      <c r="I104" s="22"/>
      <c r="J104" s="22"/>
      <c r="K104" s="22"/>
      <c r="L104" s="22">
        <f>H104</f>
        <v>36485.300000000003</v>
      </c>
      <c r="M104" s="22"/>
      <c r="N104" s="22"/>
      <c r="O104" s="145" t="s">
        <v>359</v>
      </c>
      <c r="P104" s="159" t="s">
        <v>293</v>
      </c>
    </row>
    <row r="105" spans="1:16" ht="38.25" x14ac:dyDescent="0.25">
      <c r="A105" s="26" t="s">
        <v>161</v>
      </c>
      <c r="B105" s="106" t="s">
        <v>67</v>
      </c>
      <c r="D105" s="86">
        <v>18283.7</v>
      </c>
      <c r="E105" s="22"/>
      <c r="F105" s="22"/>
      <c r="G105" s="22"/>
      <c r="H105" s="22">
        <v>18283.599999999999</v>
      </c>
      <c r="I105" s="22"/>
      <c r="J105" s="22"/>
      <c r="K105" s="22"/>
      <c r="L105" s="22">
        <f>H105</f>
        <v>18283.599999999999</v>
      </c>
      <c r="M105" s="22"/>
      <c r="N105" s="22"/>
      <c r="O105" s="145" t="s">
        <v>357</v>
      </c>
      <c r="P105" s="159" t="s">
        <v>293</v>
      </c>
    </row>
    <row r="106" spans="1:16" ht="51" x14ac:dyDescent="0.25">
      <c r="A106" s="26" t="s">
        <v>162</v>
      </c>
      <c r="B106" s="105" t="s">
        <v>65</v>
      </c>
      <c r="C106" s="27"/>
      <c r="D106" s="23">
        <v>12644.7</v>
      </c>
      <c r="E106" s="23"/>
      <c r="F106" s="23"/>
      <c r="G106" s="23"/>
      <c r="H106" s="23">
        <v>12607.8</v>
      </c>
      <c r="I106" s="23"/>
      <c r="J106" s="23"/>
      <c r="K106" s="23"/>
      <c r="L106" s="23">
        <f>H106</f>
        <v>12607.8</v>
      </c>
      <c r="M106" s="23"/>
      <c r="N106" s="23"/>
      <c r="O106" s="145" t="s">
        <v>358</v>
      </c>
      <c r="P106" s="159" t="s">
        <v>293</v>
      </c>
    </row>
    <row r="107" spans="1:16" ht="63.75" x14ac:dyDescent="0.25">
      <c r="A107" s="2" t="s">
        <v>168</v>
      </c>
      <c r="B107" s="69" t="s">
        <v>163</v>
      </c>
      <c r="C107" s="10"/>
      <c r="D107" s="13">
        <v>0</v>
      </c>
      <c r="E107" s="13"/>
      <c r="F107" s="13"/>
      <c r="G107" s="13"/>
      <c r="H107" s="13">
        <f>SUM(H108:H109)</f>
        <v>0</v>
      </c>
      <c r="I107" s="13"/>
      <c r="J107" s="13"/>
      <c r="K107" s="13"/>
      <c r="L107" s="13">
        <f>SUM(L108:L109)</f>
        <v>0</v>
      </c>
      <c r="M107" s="13"/>
      <c r="N107" s="13"/>
      <c r="O107" s="66" t="s">
        <v>213</v>
      </c>
      <c r="P107" s="60"/>
    </row>
    <row r="108" spans="1:16" ht="38.25" x14ac:dyDescent="0.25">
      <c r="A108" s="26" t="s">
        <v>169</v>
      </c>
      <c r="B108" s="72" t="s">
        <v>165</v>
      </c>
      <c r="C108" s="27"/>
      <c r="D108" s="37">
        <v>0</v>
      </c>
      <c r="E108" s="37"/>
      <c r="F108" s="37"/>
      <c r="G108" s="37"/>
      <c r="H108" s="37">
        <v>0</v>
      </c>
      <c r="I108" s="37"/>
      <c r="J108" s="37"/>
      <c r="K108" s="37"/>
      <c r="L108" s="37">
        <v>0</v>
      </c>
      <c r="M108" s="37"/>
      <c r="N108" s="37"/>
      <c r="O108" s="145" t="s">
        <v>360</v>
      </c>
      <c r="P108" s="159" t="s">
        <v>293</v>
      </c>
    </row>
    <row r="109" spans="1:16" ht="63.75" x14ac:dyDescent="0.25">
      <c r="A109" s="26" t="s">
        <v>170</v>
      </c>
      <c r="B109" s="72" t="s">
        <v>166</v>
      </c>
      <c r="C109" s="27"/>
      <c r="D109" s="37">
        <v>0</v>
      </c>
      <c r="E109" s="37"/>
      <c r="F109" s="37"/>
      <c r="G109" s="37"/>
      <c r="H109" s="37">
        <v>0</v>
      </c>
      <c r="I109" s="37"/>
      <c r="J109" s="37"/>
      <c r="K109" s="37"/>
      <c r="L109" s="37">
        <v>0</v>
      </c>
      <c r="M109" s="37"/>
      <c r="N109" s="37"/>
      <c r="O109" s="145" t="s">
        <v>361</v>
      </c>
      <c r="P109" s="159" t="s">
        <v>293</v>
      </c>
    </row>
    <row r="110" spans="1:16" ht="25.5" x14ac:dyDescent="0.25">
      <c r="A110" s="2" t="s">
        <v>171</v>
      </c>
      <c r="B110" s="29" t="s">
        <v>164</v>
      </c>
      <c r="C110" s="10"/>
      <c r="D110" s="13">
        <v>0</v>
      </c>
      <c r="E110" s="13"/>
      <c r="F110" s="13"/>
      <c r="G110" s="13"/>
      <c r="H110" s="13">
        <f>H111</f>
        <v>0</v>
      </c>
      <c r="I110" s="13"/>
      <c r="J110" s="13"/>
      <c r="K110" s="13"/>
      <c r="L110" s="13">
        <f>L111</f>
        <v>0</v>
      </c>
      <c r="M110" s="13"/>
      <c r="N110" s="13"/>
      <c r="O110" s="66" t="s">
        <v>213</v>
      </c>
      <c r="P110" s="60"/>
    </row>
    <row r="111" spans="1:16" ht="38.25" x14ac:dyDescent="0.25">
      <c r="A111" s="118" t="s">
        <v>172</v>
      </c>
      <c r="B111" s="117" t="s">
        <v>167</v>
      </c>
      <c r="C111" s="27"/>
      <c r="D111" s="37">
        <v>0</v>
      </c>
      <c r="E111" s="37"/>
      <c r="F111" s="37"/>
      <c r="G111" s="37"/>
      <c r="H111" s="37">
        <v>0</v>
      </c>
      <c r="I111" s="37"/>
      <c r="J111" s="37"/>
      <c r="K111" s="37"/>
      <c r="L111" s="37">
        <v>0</v>
      </c>
      <c r="M111" s="37"/>
      <c r="N111" s="37"/>
      <c r="O111" s="145" t="s">
        <v>380</v>
      </c>
      <c r="P111" s="159" t="s">
        <v>293</v>
      </c>
    </row>
    <row r="112" spans="1:16" s="113" customFormat="1" ht="51" x14ac:dyDescent="0.25">
      <c r="A112" s="118" t="s">
        <v>269</v>
      </c>
      <c r="B112" s="117" t="s">
        <v>270</v>
      </c>
      <c r="C112" s="115"/>
      <c r="D112" s="114">
        <v>0</v>
      </c>
      <c r="E112" s="114"/>
      <c r="F112" s="114"/>
      <c r="G112" s="114"/>
      <c r="H112" s="114">
        <v>0</v>
      </c>
      <c r="I112" s="114"/>
      <c r="J112" s="114"/>
      <c r="K112" s="114"/>
      <c r="L112" s="114">
        <f>H112</f>
        <v>0</v>
      </c>
      <c r="M112" s="114"/>
      <c r="N112" s="114"/>
      <c r="O112" s="148" t="s">
        <v>362</v>
      </c>
      <c r="P112" s="159" t="s">
        <v>293</v>
      </c>
    </row>
    <row r="113" spans="1:16" ht="38.25" x14ac:dyDescent="0.25">
      <c r="A113" s="87" t="s">
        <v>232</v>
      </c>
      <c r="B113" s="29" t="s">
        <v>233</v>
      </c>
      <c r="C113" s="3"/>
      <c r="D113" s="13">
        <f>D114</f>
        <v>2410</v>
      </c>
      <c r="E113" s="13"/>
      <c r="F113" s="13"/>
      <c r="G113" s="13"/>
      <c r="H113" s="13">
        <f>H114</f>
        <v>2410</v>
      </c>
      <c r="I113" s="13"/>
      <c r="J113" s="13"/>
      <c r="K113" s="13"/>
      <c r="L113" s="13">
        <f>L114</f>
        <v>2410</v>
      </c>
      <c r="M113" s="13"/>
      <c r="N113" s="13"/>
      <c r="O113" s="82" t="s">
        <v>213</v>
      </c>
      <c r="P113" s="60"/>
    </row>
    <row r="114" spans="1:16" ht="63.75" x14ac:dyDescent="0.25">
      <c r="A114" s="88" t="s">
        <v>234</v>
      </c>
      <c r="B114" s="89" t="s">
        <v>235</v>
      </c>
      <c r="C114" s="79"/>
      <c r="D114" s="37">
        <v>2410</v>
      </c>
      <c r="E114" s="37"/>
      <c r="F114" s="37"/>
      <c r="G114" s="37"/>
      <c r="H114" s="37">
        <v>2410</v>
      </c>
      <c r="I114" s="37"/>
      <c r="J114" s="37"/>
      <c r="K114" s="37"/>
      <c r="L114" s="37">
        <f>H114</f>
        <v>2410</v>
      </c>
      <c r="M114" s="37"/>
      <c r="N114" s="37"/>
      <c r="O114" s="31" t="s">
        <v>384</v>
      </c>
      <c r="P114" s="159" t="s">
        <v>293</v>
      </c>
    </row>
    <row r="115" spans="1:16" x14ac:dyDescent="0.25">
      <c r="A115" s="26"/>
      <c r="B115" s="59" t="s">
        <v>208</v>
      </c>
      <c r="C115" s="27"/>
      <c r="D115" s="13">
        <f>D103+D107+D110+D113</f>
        <v>71196</v>
      </c>
      <c r="E115" s="13"/>
      <c r="F115" s="13"/>
      <c r="G115" s="13"/>
      <c r="H115" s="13">
        <f>H103+H107+H110+H113</f>
        <v>69786.7</v>
      </c>
      <c r="I115" s="13"/>
      <c r="J115" s="13"/>
      <c r="K115" s="13"/>
      <c r="L115" s="13">
        <f>L103+L107+L110+L113</f>
        <v>69786.7</v>
      </c>
      <c r="M115" s="13"/>
      <c r="N115" s="13"/>
      <c r="O115" s="66" t="s">
        <v>213</v>
      </c>
      <c r="P115" s="60"/>
    </row>
    <row r="116" spans="1:16" x14ac:dyDescent="0.25">
      <c r="A116" s="203" t="s">
        <v>211</v>
      </c>
      <c r="B116" s="181"/>
      <c r="C116" s="181"/>
      <c r="D116" s="181"/>
      <c r="E116" s="181"/>
      <c r="F116" s="181"/>
      <c r="G116" s="181"/>
      <c r="H116" s="181"/>
      <c r="I116" s="181"/>
      <c r="J116" s="181"/>
      <c r="K116" s="181"/>
      <c r="L116" s="181"/>
      <c r="M116" s="181"/>
      <c r="N116" s="181"/>
      <c r="O116" s="181"/>
      <c r="P116" s="181"/>
    </row>
    <row r="117" spans="1:16" ht="51" x14ac:dyDescent="0.25">
      <c r="A117" s="73" t="s">
        <v>175</v>
      </c>
      <c r="B117" s="65" t="s">
        <v>100</v>
      </c>
      <c r="C117" s="10"/>
      <c r="D117" s="30">
        <f>D118</f>
        <v>72959.899999999994</v>
      </c>
      <c r="E117" s="10"/>
      <c r="F117" s="10"/>
      <c r="G117" s="13"/>
      <c r="H117" s="30">
        <f>H118</f>
        <v>72892.2</v>
      </c>
      <c r="I117" s="60"/>
      <c r="J117" s="60"/>
      <c r="K117" s="60"/>
      <c r="L117" s="30">
        <f>L118</f>
        <v>72892.2</v>
      </c>
      <c r="M117" s="60"/>
      <c r="N117" s="60"/>
      <c r="O117" s="66" t="s">
        <v>213</v>
      </c>
      <c r="P117" s="60"/>
    </row>
    <row r="118" spans="1:16" ht="171.75" customHeight="1" x14ac:dyDescent="0.25">
      <c r="A118" s="91" t="s">
        <v>176</v>
      </c>
      <c r="B118" s="24" t="s">
        <v>101</v>
      </c>
      <c r="C118" s="27"/>
      <c r="D118" s="22">
        <v>72959.899999999994</v>
      </c>
      <c r="E118" s="33"/>
      <c r="F118" s="33"/>
      <c r="G118" s="37"/>
      <c r="H118" s="22">
        <v>72892.2</v>
      </c>
      <c r="I118" s="60"/>
      <c r="J118" s="60"/>
      <c r="K118" s="60"/>
      <c r="L118" s="22">
        <f>H118</f>
        <v>72892.2</v>
      </c>
      <c r="M118" s="60"/>
      <c r="N118" s="60"/>
      <c r="O118" s="126" t="s">
        <v>385</v>
      </c>
      <c r="P118" s="159" t="s">
        <v>293</v>
      </c>
    </row>
    <row r="119" spans="1:16" ht="39.75" customHeight="1" x14ac:dyDescent="0.25">
      <c r="A119" s="73" t="s">
        <v>177</v>
      </c>
      <c r="B119" s="25" t="s">
        <v>102</v>
      </c>
      <c r="C119" s="10"/>
      <c r="D119" s="21">
        <f>SUM(D120:D123)</f>
        <v>359280.9</v>
      </c>
      <c r="E119" s="10"/>
      <c r="F119" s="10"/>
      <c r="G119" s="13"/>
      <c r="H119" s="21">
        <f>SUM(H120:H123)</f>
        <v>349871.4</v>
      </c>
      <c r="I119" s="60"/>
      <c r="J119" s="60"/>
      <c r="K119" s="60"/>
      <c r="L119" s="21">
        <f>SUM(L120:L123)</f>
        <v>349871.4</v>
      </c>
      <c r="M119" s="60"/>
      <c r="N119" s="60"/>
      <c r="O119" s="66" t="s">
        <v>213</v>
      </c>
      <c r="P119" s="60"/>
    </row>
    <row r="120" spans="1:16" ht="51" x14ac:dyDescent="0.25">
      <c r="A120" s="91" t="s">
        <v>178</v>
      </c>
      <c r="B120" s="24" t="s">
        <v>103</v>
      </c>
      <c r="C120" s="27"/>
      <c r="D120" s="84">
        <v>82366.600000000006</v>
      </c>
      <c r="E120" s="33"/>
      <c r="F120" s="33"/>
      <c r="G120" s="37"/>
      <c r="H120" s="22">
        <v>81969.3</v>
      </c>
      <c r="I120" s="60"/>
      <c r="J120" s="60"/>
      <c r="K120" s="60"/>
      <c r="L120" s="22">
        <f>H120</f>
        <v>81969.3</v>
      </c>
      <c r="M120" s="60"/>
      <c r="N120" s="60"/>
      <c r="O120" s="90" t="s">
        <v>367</v>
      </c>
      <c r="P120" s="159" t="s">
        <v>293</v>
      </c>
    </row>
    <row r="121" spans="1:16" ht="51" x14ac:dyDescent="0.25">
      <c r="A121" s="91" t="s">
        <v>179</v>
      </c>
      <c r="B121" s="24" t="s">
        <v>236</v>
      </c>
      <c r="C121" s="27"/>
      <c r="D121" s="22">
        <v>164285</v>
      </c>
      <c r="E121" s="33"/>
      <c r="F121" s="33"/>
      <c r="G121" s="37"/>
      <c r="H121" s="22">
        <v>164011.4</v>
      </c>
      <c r="I121" s="60"/>
      <c r="J121" s="60"/>
      <c r="K121" s="60"/>
      <c r="L121" s="22">
        <f>H121</f>
        <v>164011.4</v>
      </c>
      <c r="M121" s="60"/>
      <c r="N121" s="60"/>
      <c r="O121" s="31" t="s">
        <v>368</v>
      </c>
      <c r="P121" s="159" t="s">
        <v>293</v>
      </c>
    </row>
    <row r="122" spans="1:16" ht="53.25" customHeight="1" x14ac:dyDescent="0.25">
      <c r="A122" s="91" t="s">
        <v>180</v>
      </c>
      <c r="B122" s="24" t="s">
        <v>237</v>
      </c>
      <c r="C122" s="27"/>
      <c r="D122" s="84">
        <v>104029.3</v>
      </c>
      <c r="E122" s="33"/>
      <c r="F122" s="33"/>
      <c r="G122" s="37"/>
      <c r="H122" s="22">
        <v>97300.7</v>
      </c>
      <c r="I122" s="60"/>
      <c r="J122" s="60"/>
      <c r="K122" s="60"/>
      <c r="L122" s="22">
        <f>H122</f>
        <v>97300.7</v>
      </c>
      <c r="M122" s="60"/>
      <c r="N122" s="60"/>
      <c r="O122" s="31" t="s">
        <v>369</v>
      </c>
      <c r="P122" s="159" t="s">
        <v>293</v>
      </c>
    </row>
    <row r="123" spans="1:16" ht="87.75" customHeight="1" x14ac:dyDescent="0.25">
      <c r="A123" s="104" t="s">
        <v>266</v>
      </c>
      <c r="B123" s="24" t="s">
        <v>267</v>
      </c>
      <c r="C123" s="103"/>
      <c r="D123" s="84">
        <v>8600</v>
      </c>
      <c r="E123" s="33"/>
      <c r="F123" s="33"/>
      <c r="G123" s="37"/>
      <c r="H123" s="22">
        <v>6590</v>
      </c>
      <c r="I123" s="60"/>
      <c r="J123" s="60"/>
      <c r="K123" s="60"/>
      <c r="L123" s="22">
        <f>H123</f>
        <v>6590</v>
      </c>
      <c r="M123" s="60"/>
      <c r="N123" s="60"/>
      <c r="O123" s="138" t="s">
        <v>386</v>
      </c>
      <c r="P123" s="159" t="s">
        <v>370</v>
      </c>
    </row>
    <row r="124" spans="1:16" ht="32.25" customHeight="1" x14ac:dyDescent="0.25">
      <c r="A124" s="73" t="s">
        <v>181</v>
      </c>
      <c r="B124" s="29" t="s">
        <v>173</v>
      </c>
      <c r="C124" s="30">
        <f>C125+C126</f>
        <v>21697.4</v>
      </c>
      <c r="D124" s="30">
        <f>D125+D126</f>
        <v>10686.8</v>
      </c>
      <c r="E124" s="10"/>
      <c r="F124" s="10"/>
      <c r="G124" s="30">
        <f>G125+G126</f>
        <v>21697.4</v>
      </c>
      <c r="H124" s="30">
        <f>H125+H126</f>
        <v>10686.8</v>
      </c>
      <c r="I124" s="60"/>
      <c r="J124" s="60"/>
      <c r="K124" s="30">
        <f>K125+K126</f>
        <v>21697.4</v>
      </c>
      <c r="L124" s="30">
        <f>L125+L126</f>
        <v>10686.8</v>
      </c>
      <c r="M124" s="60"/>
      <c r="N124" s="60"/>
      <c r="O124" s="66" t="s">
        <v>213</v>
      </c>
      <c r="P124" s="60"/>
    </row>
    <row r="125" spans="1:16" ht="112.5" customHeight="1" x14ac:dyDescent="0.25">
      <c r="A125" s="93" t="s">
        <v>182</v>
      </c>
      <c r="B125" s="39" t="s">
        <v>174</v>
      </c>
      <c r="C125" s="27"/>
      <c r="D125" s="22">
        <v>0</v>
      </c>
      <c r="E125" s="33"/>
      <c r="F125" s="33"/>
      <c r="G125" s="37"/>
      <c r="H125" s="22">
        <v>0</v>
      </c>
      <c r="I125" s="60"/>
      <c r="J125" s="60"/>
      <c r="K125" s="60"/>
      <c r="L125" s="22">
        <v>0</v>
      </c>
      <c r="M125" s="60"/>
      <c r="N125" s="60"/>
      <c r="O125" s="31" t="s">
        <v>355</v>
      </c>
      <c r="P125" s="159" t="s">
        <v>293</v>
      </c>
    </row>
    <row r="126" spans="1:16" ht="48" customHeight="1" x14ac:dyDescent="0.25">
      <c r="A126" s="93" t="s">
        <v>238</v>
      </c>
      <c r="B126" s="92" t="s">
        <v>239</v>
      </c>
      <c r="C126" s="114">
        <v>21697.4</v>
      </c>
      <c r="D126" s="22">
        <v>10686.8</v>
      </c>
      <c r="E126" s="33"/>
      <c r="F126" s="33"/>
      <c r="G126" s="37">
        <v>21697.4</v>
      </c>
      <c r="H126" s="22">
        <v>10686.8</v>
      </c>
      <c r="I126" s="60"/>
      <c r="J126" s="60"/>
      <c r="K126" s="22">
        <f>G126</f>
        <v>21697.4</v>
      </c>
      <c r="L126" s="22">
        <f>H126</f>
        <v>10686.8</v>
      </c>
      <c r="M126" s="60"/>
      <c r="N126" s="60"/>
      <c r="O126" s="148" t="s">
        <v>297</v>
      </c>
      <c r="P126" s="159" t="s">
        <v>293</v>
      </c>
    </row>
    <row r="127" spans="1:16" ht="21.75" customHeight="1" x14ac:dyDescent="0.25">
      <c r="A127" s="91"/>
      <c r="B127" s="59" t="s">
        <v>210</v>
      </c>
      <c r="C127" s="13">
        <f>C117+C119+C124</f>
        <v>21697.4</v>
      </c>
      <c r="D127" s="13">
        <f>D117+D119+D124</f>
        <v>442927.6</v>
      </c>
      <c r="E127" s="33"/>
      <c r="F127" s="33"/>
      <c r="G127" s="13">
        <f>G117+G119+G124</f>
        <v>21697.4</v>
      </c>
      <c r="H127" s="13">
        <f>H117+H119+H124+0.1</f>
        <v>433450.5</v>
      </c>
      <c r="I127" s="60"/>
      <c r="J127" s="60"/>
      <c r="K127" s="13">
        <f>K117+K119+K124</f>
        <v>21697.4</v>
      </c>
      <c r="L127" s="13">
        <f>L117+L119+L124+0.1</f>
        <v>433450.5</v>
      </c>
      <c r="M127" s="60"/>
      <c r="N127" s="60"/>
      <c r="O127" s="66" t="s">
        <v>213</v>
      </c>
      <c r="P127" s="60"/>
    </row>
    <row r="128" spans="1:16" ht="26.25" customHeight="1" x14ac:dyDescent="0.25">
      <c r="A128" s="180" t="s">
        <v>240</v>
      </c>
      <c r="B128" s="181"/>
      <c r="C128" s="181"/>
      <c r="D128" s="181"/>
      <c r="E128" s="181"/>
      <c r="F128" s="181"/>
      <c r="G128" s="181"/>
      <c r="H128" s="181"/>
      <c r="I128" s="181"/>
      <c r="J128" s="181"/>
      <c r="K128" s="181"/>
      <c r="L128" s="181"/>
      <c r="M128" s="181"/>
      <c r="N128" s="181"/>
      <c r="O128" s="181"/>
      <c r="P128" s="181"/>
    </row>
    <row r="129" spans="1:16" ht="82.5" customHeight="1" x14ac:dyDescent="0.25">
      <c r="A129" s="95" t="s">
        <v>43</v>
      </c>
      <c r="B129" s="69" t="s">
        <v>241</v>
      </c>
      <c r="C129" s="10"/>
      <c r="D129" s="13">
        <f>D130+D131+D136</f>
        <v>1161.2</v>
      </c>
      <c r="E129" s="13"/>
      <c r="F129" s="13"/>
      <c r="G129" s="13"/>
      <c r="H129" s="13">
        <f>H130+H131+H136</f>
        <v>815.4</v>
      </c>
      <c r="I129" s="13"/>
      <c r="J129" s="13"/>
      <c r="K129" s="13"/>
      <c r="L129" s="13">
        <f>L130+L131+L136</f>
        <v>815.4</v>
      </c>
      <c r="M129" s="13"/>
      <c r="N129" s="13"/>
      <c r="O129" s="66" t="s">
        <v>213</v>
      </c>
      <c r="P129" s="60"/>
    </row>
    <row r="130" spans="1:16" ht="70.5" customHeight="1" x14ac:dyDescent="0.25">
      <c r="A130" s="96" t="s">
        <v>44</v>
      </c>
      <c r="B130" s="71" t="s">
        <v>123</v>
      </c>
      <c r="C130" s="34"/>
      <c r="D130" s="37">
        <v>511.2</v>
      </c>
      <c r="E130" s="37"/>
      <c r="F130" s="37"/>
      <c r="G130" s="37"/>
      <c r="H130" s="37">
        <v>368.2</v>
      </c>
      <c r="I130" s="37"/>
      <c r="J130" s="37"/>
      <c r="K130" s="37"/>
      <c r="L130" s="37">
        <f>H130</f>
        <v>368.2</v>
      </c>
      <c r="M130" s="37"/>
      <c r="N130" s="37"/>
      <c r="O130" s="145" t="s">
        <v>309</v>
      </c>
      <c r="P130" s="159" t="s">
        <v>293</v>
      </c>
    </row>
    <row r="131" spans="1:16" ht="31.5" customHeight="1" x14ac:dyDescent="0.25">
      <c r="A131" s="96" t="s">
        <v>45</v>
      </c>
      <c r="B131" s="109" t="s">
        <v>73</v>
      </c>
      <c r="C131" s="34"/>
      <c r="D131" s="37">
        <f>D132+D133+D134+D135</f>
        <v>350</v>
      </c>
      <c r="E131" s="37"/>
      <c r="F131" s="37"/>
      <c r="G131" s="37"/>
      <c r="H131" s="37">
        <f>H132+H133+H134+H135</f>
        <v>252.2</v>
      </c>
      <c r="I131" s="37"/>
      <c r="J131" s="37"/>
      <c r="K131" s="37"/>
      <c r="L131" s="37">
        <f>L132+L133+L134+L135</f>
        <v>252.2</v>
      </c>
      <c r="M131" s="37"/>
      <c r="N131" s="37"/>
      <c r="O131" s="33" t="s">
        <v>213</v>
      </c>
      <c r="P131" s="60"/>
    </row>
    <row r="132" spans="1:16" ht="51.75" customHeight="1" x14ac:dyDescent="0.25">
      <c r="A132" s="96" t="s">
        <v>5</v>
      </c>
      <c r="B132" s="109" t="s">
        <v>6</v>
      </c>
      <c r="C132" s="34"/>
      <c r="D132" s="15">
        <v>0</v>
      </c>
      <c r="E132" s="15"/>
      <c r="F132" s="15"/>
      <c r="G132" s="15"/>
      <c r="H132" s="15">
        <v>0</v>
      </c>
      <c r="I132" s="15"/>
      <c r="J132" s="15"/>
      <c r="K132" s="15"/>
      <c r="L132" s="15">
        <v>0</v>
      </c>
      <c r="M132" s="15"/>
      <c r="N132" s="15"/>
      <c r="O132" s="145" t="s">
        <v>310</v>
      </c>
      <c r="P132" s="159" t="s">
        <v>293</v>
      </c>
    </row>
    <row r="133" spans="1:16" ht="45.75" customHeight="1" x14ac:dyDescent="0.25">
      <c r="A133" s="96" t="s">
        <v>7</v>
      </c>
      <c r="B133" s="109" t="s">
        <v>8</v>
      </c>
      <c r="C133" s="34"/>
      <c r="D133" s="15">
        <v>0</v>
      </c>
      <c r="E133" s="15"/>
      <c r="F133" s="15"/>
      <c r="G133" s="15"/>
      <c r="H133" s="15">
        <v>0</v>
      </c>
      <c r="I133" s="15"/>
      <c r="J133" s="15"/>
      <c r="K133" s="15"/>
      <c r="L133" s="15">
        <f>H133</f>
        <v>0</v>
      </c>
      <c r="M133" s="15"/>
      <c r="N133" s="15"/>
      <c r="O133" s="148" t="s">
        <v>311</v>
      </c>
      <c r="P133" s="159" t="s">
        <v>293</v>
      </c>
    </row>
    <row r="134" spans="1:16" ht="81" customHeight="1" x14ac:dyDescent="0.25">
      <c r="A134" s="96" t="s">
        <v>9</v>
      </c>
      <c r="B134" s="109" t="s">
        <v>10</v>
      </c>
      <c r="C134" s="34"/>
      <c r="D134" s="15">
        <v>0</v>
      </c>
      <c r="E134" s="15"/>
      <c r="F134" s="15"/>
      <c r="G134" s="15"/>
      <c r="H134" s="15">
        <v>0</v>
      </c>
      <c r="I134" s="15"/>
      <c r="J134" s="15"/>
      <c r="K134" s="15"/>
      <c r="L134" s="15">
        <v>0</v>
      </c>
      <c r="M134" s="15"/>
      <c r="N134" s="15"/>
      <c r="O134" s="146" t="s">
        <v>312</v>
      </c>
      <c r="P134" s="159" t="s">
        <v>293</v>
      </c>
    </row>
    <row r="135" spans="1:16" ht="92.25" customHeight="1" x14ac:dyDescent="0.25">
      <c r="A135" s="96" t="s">
        <v>11</v>
      </c>
      <c r="B135" s="109" t="s">
        <v>242</v>
      </c>
      <c r="C135" s="34"/>
      <c r="D135" s="15">
        <v>350</v>
      </c>
      <c r="E135" s="15"/>
      <c r="F135" s="15"/>
      <c r="G135" s="15"/>
      <c r="H135" s="15">
        <v>252.2</v>
      </c>
      <c r="I135" s="15"/>
      <c r="J135" s="15"/>
      <c r="K135" s="15"/>
      <c r="L135" s="15">
        <f>H135</f>
        <v>252.2</v>
      </c>
      <c r="M135" s="15"/>
      <c r="N135" s="15"/>
      <c r="O135" s="146" t="s">
        <v>313</v>
      </c>
      <c r="P135" s="159" t="s">
        <v>293</v>
      </c>
    </row>
    <row r="136" spans="1:16" ht="50.25" customHeight="1" x14ac:dyDescent="0.25">
      <c r="A136" s="97" t="s">
        <v>46</v>
      </c>
      <c r="B136" s="109" t="s">
        <v>74</v>
      </c>
      <c r="C136" s="34"/>
      <c r="D136" s="15">
        <f>SUM(D137:D138)</f>
        <v>300</v>
      </c>
      <c r="E136" s="15"/>
      <c r="F136" s="15"/>
      <c r="G136" s="15"/>
      <c r="H136" s="15">
        <f>SUM(H137:H138)</f>
        <v>195</v>
      </c>
      <c r="I136" s="15"/>
      <c r="J136" s="15"/>
      <c r="K136" s="15"/>
      <c r="L136" s="15">
        <f>SUM(L137:L138)</f>
        <v>195</v>
      </c>
      <c r="M136" s="15"/>
      <c r="N136" s="15"/>
      <c r="O136" s="33" t="s">
        <v>213</v>
      </c>
      <c r="P136" s="60"/>
    </row>
    <row r="137" spans="1:16" ht="56.25" customHeight="1" x14ac:dyDescent="0.25">
      <c r="A137" s="96" t="s">
        <v>75</v>
      </c>
      <c r="B137" s="109" t="s">
        <v>12</v>
      </c>
      <c r="C137" s="34"/>
      <c r="D137" s="15">
        <v>100</v>
      </c>
      <c r="E137" s="15"/>
      <c r="F137" s="15"/>
      <c r="G137" s="15"/>
      <c r="H137" s="15">
        <v>87</v>
      </c>
      <c r="I137" s="15"/>
      <c r="J137" s="15"/>
      <c r="K137" s="15"/>
      <c r="L137" s="15">
        <f>H137</f>
        <v>87</v>
      </c>
      <c r="M137" s="15"/>
      <c r="N137" s="15"/>
      <c r="O137" s="146" t="s">
        <v>314</v>
      </c>
      <c r="P137" s="159" t="s">
        <v>315</v>
      </c>
    </row>
    <row r="138" spans="1:16" ht="52.5" customHeight="1" x14ac:dyDescent="0.25">
      <c r="A138" s="96" t="s">
        <v>76</v>
      </c>
      <c r="B138" s="109" t="s">
        <v>14</v>
      </c>
      <c r="C138" s="34"/>
      <c r="D138" s="15">
        <v>200</v>
      </c>
      <c r="E138" s="15"/>
      <c r="F138" s="15"/>
      <c r="G138" s="15"/>
      <c r="H138" s="15">
        <v>108</v>
      </c>
      <c r="I138" s="15"/>
      <c r="J138" s="15"/>
      <c r="K138" s="15"/>
      <c r="L138" s="15">
        <f>H138</f>
        <v>108</v>
      </c>
      <c r="M138" s="15"/>
      <c r="N138" s="15"/>
      <c r="O138" s="146" t="s">
        <v>316</v>
      </c>
      <c r="P138" s="159" t="s">
        <v>293</v>
      </c>
    </row>
    <row r="139" spans="1:16" ht="94.5" customHeight="1" x14ac:dyDescent="0.25">
      <c r="A139" s="95" t="s">
        <v>47</v>
      </c>
      <c r="B139" s="98" t="s">
        <v>271</v>
      </c>
      <c r="C139" s="5"/>
      <c r="D139" s="18">
        <f>SUM(D140:D146)</f>
        <v>58867.7</v>
      </c>
      <c r="E139" s="18"/>
      <c r="F139" s="18"/>
      <c r="G139" s="18"/>
      <c r="H139" s="18">
        <f>SUM(H140:H146)</f>
        <v>55341.2</v>
      </c>
      <c r="I139" s="18"/>
      <c r="J139" s="18"/>
      <c r="K139" s="18"/>
      <c r="L139" s="18">
        <f>SUM(L140:L146)</f>
        <v>55341.2</v>
      </c>
      <c r="M139" s="18"/>
      <c r="N139" s="18"/>
      <c r="O139" s="66" t="s">
        <v>213</v>
      </c>
      <c r="P139" s="60"/>
    </row>
    <row r="140" spans="1:16" ht="63.75" x14ac:dyDescent="0.25">
      <c r="A140" s="96" t="s">
        <v>48</v>
      </c>
      <c r="B140" s="110" t="s">
        <v>243</v>
      </c>
      <c r="C140" s="34"/>
      <c r="D140" s="15">
        <v>23700</v>
      </c>
      <c r="E140" s="19"/>
      <c r="F140" s="19"/>
      <c r="G140" s="19"/>
      <c r="H140" s="19">
        <v>23700</v>
      </c>
      <c r="I140" s="19"/>
      <c r="J140" s="19"/>
      <c r="K140" s="19"/>
      <c r="L140" s="19">
        <f>H140</f>
        <v>23700</v>
      </c>
      <c r="M140" s="19"/>
      <c r="N140" s="19"/>
      <c r="O140" s="146" t="s">
        <v>317</v>
      </c>
      <c r="P140" s="159" t="s">
        <v>293</v>
      </c>
    </row>
    <row r="141" spans="1:16" ht="43.5" customHeight="1" x14ac:dyDescent="0.25">
      <c r="A141" s="96" t="s">
        <v>49</v>
      </c>
      <c r="B141" s="109" t="s">
        <v>16</v>
      </c>
      <c r="C141" s="34"/>
      <c r="D141" s="15">
        <v>1222</v>
      </c>
      <c r="E141" s="38"/>
      <c r="F141" s="38"/>
      <c r="G141" s="38"/>
      <c r="H141" s="38">
        <v>0</v>
      </c>
      <c r="I141" s="38"/>
      <c r="J141" s="38"/>
      <c r="K141" s="38"/>
      <c r="L141" s="38">
        <v>0</v>
      </c>
      <c r="M141" s="38"/>
      <c r="N141" s="38"/>
      <c r="O141" s="146" t="s">
        <v>318</v>
      </c>
      <c r="P141" s="159" t="s">
        <v>293</v>
      </c>
    </row>
    <row r="142" spans="1:16" ht="60.75" customHeight="1" x14ac:dyDescent="0.25">
      <c r="A142" s="96" t="s">
        <v>50</v>
      </c>
      <c r="B142" s="110" t="s">
        <v>186</v>
      </c>
      <c r="C142" s="34"/>
      <c r="D142" s="15">
        <v>445.7</v>
      </c>
      <c r="E142" s="38"/>
      <c r="F142" s="38"/>
      <c r="G142" s="38"/>
      <c r="H142" s="38">
        <v>209.5</v>
      </c>
      <c r="I142" s="38"/>
      <c r="J142" s="38"/>
      <c r="K142" s="38"/>
      <c r="L142" s="38">
        <f>H142</f>
        <v>209.5</v>
      </c>
      <c r="M142" s="38"/>
      <c r="N142" s="38"/>
      <c r="O142" s="146" t="s">
        <v>381</v>
      </c>
      <c r="P142" s="159" t="s">
        <v>293</v>
      </c>
    </row>
    <row r="143" spans="1:16" ht="102" customHeight="1" x14ac:dyDescent="0.25">
      <c r="A143" s="96" t="s">
        <v>51</v>
      </c>
      <c r="B143" s="109" t="s">
        <v>17</v>
      </c>
      <c r="C143" s="34"/>
      <c r="D143" s="19">
        <v>4500</v>
      </c>
      <c r="E143" s="38"/>
      <c r="F143" s="38"/>
      <c r="G143" s="38"/>
      <c r="H143" s="38">
        <v>2619.1</v>
      </c>
      <c r="I143" s="38"/>
      <c r="J143" s="38"/>
      <c r="K143" s="38"/>
      <c r="L143" s="38">
        <f>H143</f>
        <v>2619.1</v>
      </c>
      <c r="M143" s="38"/>
      <c r="N143" s="38"/>
      <c r="O143" s="146" t="s">
        <v>304</v>
      </c>
      <c r="P143" s="162" t="s">
        <v>387</v>
      </c>
    </row>
    <row r="144" spans="1:16" ht="188.25" customHeight="1" x14ac:dyDescent="0.25">
      <c r="A144" s="96" t="s">
        <v>52</v>
      </c>
      <c r="B144" s="110" t="s">
        <v>244</v>
      </c>
      <c r="C144" s="34"/>
      <c r="D144" s="38">
        <v>29000</v>
      </c>
      <c r="E144" s="38"/>
      <c r="F144" s="38"/>
      <c r="G144" s="38"/>
      <c r="H144" s="38">
        <v>28812.6</v>
      </c>
      <c r="I144" s="38"/>
      <c r="J144" s="38"/>
      <c r="K144" s="38"/>
      <c r="L144" s="38">
        <f>H144</f>
        <v>28812.6</v>
      </c>
      <c r="M144" s="38"/>
      <c r="N144" s="38"/>
      <c r="O144" s="146" t="s">
        <v>305</v>
      </c>
      <c r="P144" s="162" t="s">
        <v>306</v>
      </c>
    </row>
    <row r="145" spans="1:16" ht="100.5" customHeight="1" x14ac:dyDescent="0.25">
      <c r="A145" s="96" t="s">
        <v>53</v>
      </c>
      <c r="B145" s="110" t="s">
        <v>245</v>
      </c>
      <c r="C145" s="34"/>
      <c r="D145" s="38">
        <v>0</v>
      </c>
      <c r="E145" s="38"/>
      <c r="F145" s="38"/>
      <c r="G145" s="38"/>
      <c r="H145" s="38">
        <v>0</v>
      </c>
      <c r="I145" s="38"/>
      <c r="J145" s="38"/>
      <c r="K145" s="38"/>
      <c r="L145" s="38">
        <v>0</v>
      </c>
      <c r="M145" s="38"/>
      <c r="N145" s="38"/>
      <c r="O145" s="146" t="s">
        <v>319</v>
      </c>
      <c r="P145" s="159" t="s">
        <v>293</v>
      </c>
    </row>
    <row r="146" spans="1:16" ht="54.75" customHeight="1" x14ac:dyDescent="0.25">
      <c r="A146" s="96" t="s">
        <v>54</v>
      </c>
      <c r="B146" s="111" t="s">
        <v>13</v>
      </c>
      <c r="C146" s="34"/>
      <c r="D146" s="38">
        <v>0</v>
      </c>
      <c r="E146" s="38"/>
      <c r="F146" s="38"/>
      <c r="G146" s="38"/>
      <c r="H146" s="38">
        <v>0</v>
      </c>
      <c r="I146" s="38"/>
      <c r="J146" s="38"/>
      <c r="K146" s="38"/>
      <c r="L146" s="38">
        <v>0</v>
      </c>
      <c r="M146" s="38"/>
      <c r="N146" s="38"/>
      <c r="O146" s="146" t="s">
        <v>320</v>
      </c>
      <c r="P146" s="159" t="s">
        <v>293</v>
      </c>
    </row>
    <row r="147" spans="1:16" ht="59.25" customHeight="1" x14ac:dyDescent="0.25">
      <c r="A147" s="95" t="s">
        <v>55</v>
      </c>
      <c r="B147" s="99" t="s">
        <v>246</v>
      </c>
      <c r="C147" s="4"/>
      <c r="D147" s="18">
        <f>SUM(D148:D155)</f>
        <v>30138.9</v>
      </c>
      <c r="E147" s="18"/>
      <c r="F147" s="18"/>
      <c r="G147" s="18"/>
      <c r="H147" s="18">
        <f>SUM(H148:H155)</f>
        <v>15934.8</v>
      </c>
      <c r="I147" s="18"/>
      <c r="J147" s="18"/>
      <c r="K147" s="18"/>
      <c r="L147" s="18">
        <f>SUM(L148:L155)</f>
        <v>15934.8</v>
      </c>
      <c r="M147" s="18"/>
      <c r="N147" s="18"/>
      <c r="O147" s="66" t="s">
        <v>213</v>
      </c>
      <c r="P147" s="60"/>
    </row>
    <row r="148" spans="1:16" ht="88.5" customHeight="1" x14ac:dyDescent="0.25">
      <c r="A148" s="204" t="s">
        <v>56</v>
      </c>
      <c r="B148" s="205" t="s">
        <v>247</v>
      </c>
      <c r="C148" s="67"/>
      <c r="D148" s="38">
        <v>14220</v>
      </c>
      <c r="E148" s="16"/>
      <c r="F148" s="16"/>
      <c r="G148" s="16"/>
      <c r="H148" s="16">
        <v>3000</v>
      </c>
      <c r="I148" s="16"/>
      <c r="J148" s="16"/>
      <c r="K148" s="16"/>
      <c r="L148" s="16">
        <f>H148</f>
        <v>3000</v>
      </c>
      <c r="M148" s="16"/>
      <c r="N148" s="16"/>
      <c r="O148" s="149" t="s">
        <v>388</v>
      </c>
      <c r="P148" s="159" t="s">
        <v>300</v>
      </c>
    </row>
    <row r="149" spans="1:16" ht="30" customHeight="1" x14ac:dyDescent="0.25">
      <c r="A149" s="170"/>
      <c r="B149" s="207"/>
      <c r="C149" s="80"/>
      <c r="D149" s="38">
        <v>796</v>
      </c>
      <c r="E149" s="16"/>
      <c r="F149" s="16"/>
      <c r="G149" s="16"/>
      <c r="H149" s="16">
        <v>795.9</v>
      </c>
      <c r="I149" s="16"/>
      <c r="J149" s="16"/>
      <c r="K149" s="16"/>
      <c r="L149" s="16">
        <f t="shared" ref="L149:L151" si="6">H149</f>
        <v>795.9</v>
      </c>
      <c r="M149" s="16"/>
      <c r="N149" s="16"/>
      <c r="O149" s="90" t="s">
        <v>341</v>
      </c>
      <c r="P149" s="159" t="s">
        <v>293</v>
      </c>
    </row>
    <row r="150" spans="1:16" ht="54" customHeight="1" x14ac:dyDescent="0.25">
      <c r="A150" s="204" t="s">
        <v>57</v>
      </c>
      <c r="B150" s="205" t="s">
        <v>272</v>
      </c>
      <c r="C150" s="67"/>
      <c r="D150" s="38">
        <v>3500</v>
      </c>
      <c r="E150" s="15"/>
      <c r="F150" s="15"/>
      <c r="G150" s="15"/>
      <c r="H150" s="15">
        <v>2997.3</v>
      </c>
      <c r="I150" s="15"/>
      <c r="J150" s="15"/>
      <c r="K150" s="15"/>
      <c r="L150" s="16">
        <f t="shared" si="6"/>
        <v>2997.3</v>
      </c>
      <c r="M150" s="15"/>
      <c r="N150" s="15"/>
      <c r="O150" s="137" t="s">
        <v>345</v>
      </c>
      <c r="P150" s="159" t="s">
        <v>342</v>
      </c>
    </row>
    <row r="151" spans="1:16" ht="51.75" customHeight="1" x14ac:dyDescent="0.25">
      <c r="A151" s="170"/>
      <c r="B151" s="206"/>
      <c r="C151" s="80"/>
      <c r="D151" s="38">
        <v>1471.8</v>
      </c>
      <c r="E151" s="15"/>
      <c r="F151" s="15"/>
      <c r="G151" s="15"/>
      <c r="H151" s="15">
        <v>748.9</v>
      </c>
      <c r="I151" s="15"/>
      <c r="J151" s="15"/>
      <c r="K151" s="15"/>
      <c r="L151" s="16">
        <f t="shared" si="6"/>
        <v>748.9</v>
      </c>
      <c r="M151" s="15"/>
      <c r="N151" s="15"/>
      <c r="O151" s="137" t="s">
        <v>344</v>
      </c>
      <c r="P151" s="159" t="s">
        <v>343</v>
      </c>
    </row>
    <row r="152" spans="1:16" ht="99.75" customHeight="1" x14ac:dyDescent="0.25">
      <c r="A152" s="97" t="s">
        <v>58</v>
      </c>
      <c r="B152" s="109" t="s">
        <v>78</v>
      </c>
      <c r="C152" s="34"/>
      <c r="D152" s="16">
        <v>5151.1000000000004</v>
      </c>
      <c r="E152" s="15"/>
      <c r="F152" s="15"/>
      <c r="G152" s="15"/>
      <c r="H152" s="15">
        <v>3392.7</v>
      </c>
      <c r="I152" s="15"/>
      <c r="J152" s="15"/>
      <c r="K152" s="15"/>
      <c r="L152" s="15">
        <f>H152</f>
        <v>3392.7</v>
      </c>
      <c r="M152" s="15"/>
      <c r="N152" s="15"/>
      <c r="O152" s="137" t="s">
        <v>389</v>
      </c>
      <c r="P152" s="159" t="s">
        <v>300</v>
      </c>
    </row>
    <row r="153" spans="1:16" ht="55.5" customHeight="1" x14ac:dyDescent="0.25">
      <c r="A153" s="97" t="s">
        <v>59</v>
      </c>
      <c r="B153" s="80" t="s">
        <v>18</v>
      </c>
      <c r="C153" s="34"/>
      <c r="D153" s="15">
        <v>0</v>
      </c>
      <c r="E153" s="15"/>
      <c r="F153" s="15"/>
      <c r="G153" s="15"/>
      <c r="H153" s="15">
        <v>0</v>
      </c>
      <c r="I153" s="15"/>
      <c r="J153" s="15"/>
      <c r="K153" s="15"/>
      <c r="L153" s="15">
        <v>0</v>
      </c>
      <c r="M153" s="15"/>
      <c r="N153" s="15"/>
      <c r="O153" s="146" t="s">
        <v>323</v>
      </c>
      <c r="P153" s="159" t="s">
        <v>293</v>
      </c>
    </row>
    <row r="154" spans="1:16" ht="40.5" customHeight="1" x14ac:dyDescent="0.25">
      <c r="A154" s="153" t="s">
        <v>60</v>
      </c>
      <c r="B154" s="154" t="s">
        <v>262</v>
      </c>
      <c r="C154" s="34"/>
      <c r="D154" s="38">
        <v>5000</v>
      </c>
      <c r="E154" s="15"/>
      <c r="F154" s="15"/>
      <c r="G154" s="15"/>
      <c r="H154" s="15">
        <v>5000</v>
      </c>
      <c r="I154" s="15"/>
      <c r="J154" s="15"/>
      <c r="K154" s="15"/>
      <c r="L154" s="15">
        <f>H154</f>
        <v>5000</v>
      </c>
      <c r="M154" s="15"/>
      <c r="N154" s="15"/>
      <c r="O154" s="155" t="s">
        <v>346</v>
      </c>
      <c r="P154" s="159" t="s">
        <v>293</v>
      </c>
    </row>
    <row r="155" spans="1:16" ht="55.5" customHeight="1" x14ac:dyDescent="0.25">
      <c r="A155" s="97" t="s">
        <v>61</v>
      </c>
      <c r="B155" s="109" t="s">
        <v>248</v>
      </c>
      <c r="C155" s="34"/>
      <c r="D155" s="15">
        <v>0</v>
      </c>
      <c r="E155" s="15"/>
      <c r="F155" s="15"/>
      <c r="G155" s="15"/>
      <c r="H155" s="15"/>
      <c r="I155" s="15"/>
      <c r="J155" s="15"/>
      <c r="K155" s="15"/>
      <c r="L155" s="15">
        <v>0</v>
      </c>
      <c r="M155" s="15"/>
      <c r="N155" s="15"/>
      <c r="O155" s="146" t="s">
        <v>321</v>
      </c>
      <c r="P155" s="159" t="s">
        <v>293</v>
      </c>
    </row>
    <row r="156" spans="1:16" ht="51.75" customHeight="1" x14ac:dyDescent="0.25">
      <c r="A156" s="96" t="s">
        <v>249</v>
      </c>
      <c r="B156" s="80" t="s">
        <v>19</v>
      </c>
      <c r="C156" s="80"/>
      <c r="D156" s="15">
        <v>0</v>
      </c>
      <c r="E156" s="15"/>
      <c r="F156" s="15"/>
      <c r="G156" s="15"/>
      <c r="H156" s="15"/>
      <c r="I156" s="15"/>
      <c r="J156" s="15"/>
      <c r="K156" s="15"/>
      <c r="L156" s="15">
        <v>0</v>
      </c>
      <c r="M156" s="15"/>
      <c r="N156" s="15"/>
      <c r="O156" s="146" t="s">
        <v>322</v>
      </c>
      <c r="P156" s="159" t="s">
        <v>293</v>
      </c>
    </row>
    <row r="157" spans="1:16" ht="66" customHeight="1" x14ac:dyDescent="0.25">
      <c r="A157" s="101" t="s">
        <v>62</v>
      </c>
      <c r="B157" s="98" t="s">
        <v>250</v>
      </c>
      <c r="C157" s="80"/>
      <c r="D157" s="13">
        <f t="shared" ref="D157" si="7">SUM(D158:D161)</f>
        <v>6804.4</v>
      </c>
      <c r="E157" s="15"/>
      <c r="F157" s="15"/>
      <c r="G157" s="15"/>
      <c r="H157" s="13">
        <f t="shared" ref="H157" si="8">SUM(H158:H161)</f>
        <v>6131.5</v>
      </c>
      <c r="I157" s="15"/>
      <c r="J157" s="15"/>
      <c r="K157" s="15"/>
      <c r="L157" s="13">
        <f t="shared" ref="L157" si="9">SUM(L158:L161)</f>
        <v>6131.5</v>
      </c>
      <c r="M157" s="15"/>
      <c r="N157" s="15"/>
      <c r="O157" s="94" t="s">
        <v>213</v>
      </c>
      <c r="P157" s="60"/>
    </row>
    <row r="158" spans="1:16" ht="69.75" customHeight="1" x14ac:dyDescent="0.25">
      <c r="A158" s="102" t="s">
        <v>251</v>
      </c>
      <c r="B158" s="110" t="s">
        <v>252</v>
      </c>
      <c r="C158" s="80"/>
      <c r="D158" s="38">
        <v>5804.4</v>
      </c>
      <c r="E158" s="15"/>
      <c r="F158" s="15"/>
      <c r="G158" s="15"/>
      <c r="H158" s="15">
        <v>5436.5</v>
      </c>
      <c r="I158" s="15"/>
      <c r="J158" s="15"/>
      <c r="K158" s="15"/>
      <c r="L158" s="15">
        <f>H158</f>
        <v>5436.5</v>
      </c>
      <c r="M158" s="15"/>
      <c r="N158" s="15"/>
      <c r="O158" s="137" t="s">
        <v>324</v>
      </c>
      <c r="P158" s="159" t="s">
        <v>293</v>
      </c>
    </row>
    <row r="159" spans="1:16" ht="46.5" customHeight="1" x14ac:dyDescent="0.25">
      <c r="A159" s="96" t="s">
        <v>64</v>
      </c>
      <c r="B159" s="111" t="s">
        <v>15</v>
      </c>
      <c r="C159" s="80"/>
      <c r="D159" s="38">
        <v>200</v>
      </c>
      <c r="E159" s="15"/>
      <c r="F159" s="15"/>
      <c r="G159" s="15"/>
      <c r="H159" s="15">
        <v>120</v>
      </c>
      <c r="I159" s="15"/>
      <c r="J159" s="15"/>
      <c r="K159" s="15"/>
      <c r="L159" s="15">
        <f>H159</f>
        <v>120</v>
      </c>
      <c r="M159" s="15"/>
      <c r="N159" s="15"/>
      <c r="O159" s="137" t="s">
        <v>325</v>
      </c>
      <c r="P159" s="159" t="s">
        <v>326</v>
      </c>
    </row>
    <row r="160" spans="1:16" ht="66" customHeight="1" x14ac:dyDescent="0.25">
      <c r="A160" s="96" t="s">
        <v>253</v>
      </c>
      <c r="B160" s="110" t="s">
        <v>254</v>
      </c>
      <c r="C160" s="80"/>
      <c r="D160" s="15">
        <v>700</v>
      </c>
      <c r="E160" s="15"/>
      <c r="F160" s="15"/>
      <c r="G160" s="15"/>
      <c r="H160" s="15">
        <v>575</v>
      </c>
      <c r="I160" s="15"/>
      <c r="J160" s="15"/>
      <c r="K160" s="15"/>
      <c r="L160" s="15">
        <f>H160</f>
        <v>575</v>
      </c>
      <c r="M160" s="15"/>
      <c r="N160" s="15"/>
      <c r="O160" s="137" t="s">
        <v>327</v>
      </c>
      <c r="P160" s="159" t="s">
        <v>328</v>
      </c>
    </row>
    <row r="161" spans="1:16" ht="97.5" customHeight="1" x14ac:dyDescent="0.25">
      <c r="A161" s="96" t="s">
        <v>255</v>
      </c>
      <c r="B161" s="110" t="s">
        <v>185</v>
      </c>
      <c r="C161" s="80"/>
      <c r="D161" s="15">
        <v>100</v>
      </c>
      <c r="E161" s="15"/>
      <c r="F161" s="15"/>
      <c r="G161" s="15"/>
      <c r="H161" s="15">
        <v>0</v>
      </c>
      <c r="I161" s="15"/>
      <c r="J161" s="15"/>
      <c r="K161" s="15"/>
      <c r="L161" s="15">
        <v>0</v>
      </c>
      <c r="M161" s="15"/>
      <c r="N161" s="15"/>
      <c r="O161" s="146" t="s">
        <v>390</v>
      </c>
      <c r="P161" s="159" t="s">
        <v>293</v>
      </c>
    </row>
    <row r="162" spans="1:16" ht="37.5" customHeight="1" x14ac:dyDescent="0.25">
      <c r="A162" s="101" t="s">
        <v>256</v>
      </c>
      <c r="B162" s="99" t="s">
        <v>63</v>
      </c>
      <c r="C162" s="4"/>
      <c r="D162" s="18">
        <v>0</v>
      </c>
      <c r="E162" s="18"/>
      <c r="F162" s="18"/>
      <c r="G162" s="18"/>
      <c r="H162" s="18">
        <f>SUM(H163:H166)</f>
        <v>0</v>
      </c>
      <c r="I162" s="18"/>
      <c r="J162" s="18"/>
      <c r="K162" s="18"/>
      <c r="L162" s="18">
        <f>SUM(L163:L166)</f>
        <v>0</v>
      </c>
      <c r="M162" s="18"/>
      <c r="N162" s="18"/>
      <c r="O162" s="66" t="s">
        <v>213</v>
      </c>
      <c r="P162" s="60"/>
    </row>
    <row r="163" spans="1:16" ht="61.5" customHeight="1" x14ac:dyDescent="0.25">
      <c r="A163" s="96" t="s">
        <v>257</v>
      </c>
      <c r="B163" s="100" t="s">
        <v>20</v>
      </c>
      <c r="C163" s="34"/>
      <c r="D163" s="15">
        <v>0</v>
      </c>
      <c r="E163" s="15"/>
      <c r="F163" s="15"/>
      <c r="G163" s="15"/>
      <c r="H163" s="15"/>
      <c r="I163" s="15"/>
      <c r="J163" s="15"/>
      <c r="K163" s="15"/>
      <c r="L163" s="15">
        <v>0</v>
      </c>
      <c r="M163" s="15"/>
      <c r="N163" s="15"/>
      <c r="O163" s="146" t="s">
        <v>391</v>
      </c>
      <c r="P163" s="159" t="s">
        <v>293</v>
      </c>
    </row>
    <row r="164" spans="1:16" ht="291.75" customHeight="1" x14ac:dyDescent="0.25">
      <c r="A164" s="96" t="s">
        <v>258</v>
      </c>
      <c r="B164" s="100" t="s">
        <v>21</v>
      </c>
      <c r="C164" s="34"/>
      <c r="D164" s="15">
        <v>0</v>
      </c>
      <c r="E164" s="15"/>
      <c r="F164" s="15"/>
      <c r="G164" s="15"/>
      <c r="H164" s="15"/>
      <c r="I164" s="15"/>
      <c r="J164" s="15"/>
      <c r="K164" s="15"/>
      <c r="L164" s="15">
        <v>0</v>
      </c>
      <c r="M164" s="15"/>
      <c r="N164" s="15"/>
      <c r="O164" s="137" t="s">
        <v>329</v>
      </c>
      <c r="P164" s="159" t="s">
        <v>293</v>
      </c>
    </row>
    <row r="165" spans="1:16" ht="118.5" customHeight="1" x14ac:dyDescent="0.25">
      <c r="A165" s="96" t="s">
        <v>259</v>
      </c>
      <c r="B165" s="100" t="s">
        <v>22</v>
      </c>
      <c r="C165" s="34"/>
      <c r="D165" s="15">
        <v>0</v>
      </c>
      <c r="E165" s="15"/>
      <c r="F165" s="15"/>
      <c r="G165" s="15"/>
      <c r="H165" s="15"/>
      <c r="I165" s="15"/>
      <c r="J165" s="15"/>
      <c r="K165" s="15"/>
      <c r="L165" s="15">
        <v>0</v>
      </c>
      <c r="M165" s="15"/>
      <c r="N165" s="15"/>
      <c r="O165" s="144" t="s">
        <v>330</v>
      </c>
      <c r="P165" s="159" t="s">
        <v>293</v>
      </c>
    </row>
    <row r="166" spans="1:16" ht="128.25" customHeight="1" x14ac:dyDescent="0.25">
      <c r="A166" s="96" t="s">
        <v>260</v>
      </c>
      <c r="B166" s="100" t="s">
        <v>23</v>
      </c>
      <c r="C166" s="34"/>
      <c r="D166" s="15">
        <v>0</v>
      </c>
      <c r="E166" s="15"/>
      <c r="F166" s="15"/>
      <c r="G166" s="15"/>
      <c r="H166" s="15"/>
      <c r="I166" s="15"/>
      <c r="J166" s="15"/>
      <c r="K166" s="15"/>
      <c r="L166" s="15">
        <v>0</v>
      </c>
      <c r="M166" s="15"/>
      <c r="N166" s="15"/>
      <c r="O166" s="144" t="s">
        <v>392</v>
      </c>
      <c r="P166" s="159" t="s">
        <v>293</v>
      </c>
    </row>
    <row r="167" spans="1:16" x14ac:dyDescent="0.25">
      <c r="A167" s="7"/>
      <c r="B167" s="59" t="s">
        <v>212</v>
      </c>
      <c r="C167" s="10"/>
      <c r="D167" s="13">
        <f>D129+D139+D147+D157</f>
        <v>96972.2</v>
      </c>
      <c r="E167" s="13"/>
      <c r="F167" s="13"/>
      <c r="G167" s="13"/>
      <c r="H167" s="13">
        <f>H129+H139+H147+H157</f>
        <v>78222.899999999994</v>
      </c>
      <c r="I167" s="13"/>
      <c r="J167" s="13"/>
      <c r="K167" s="13"/>
      <c r="L167" s="13">
        <f>L129+L139+L147+L157</f>
        <v>78222.899999999994</v>
      </c>
      <c r="M167" s="13"/>
      <c r="N167" s="13"/>
      <c r="O167" s="66" t="s">
        <v>213</v>
      </c>
      <c r="P167" s="60"/>
    </row>
    <row r="168" spans="1:16" x14ac:dyDescent="0.25">
      <c r="A168" s="7"/>
      <c r="B168" s="17" t="s">
        <v>24</v>
      </c>
      <c r="C168" s="13">
        <f>C67+C101+C115+C127+C167</f>
        <v>27653.1</v>
      </c>
      <c r="D168" s="13">
        <f>D67+D101+D115+D127+D167</f>
        <v>3021694.9</v>
      </c>
      <c r="E168" s="13"/>
      <c r="F168" s="13"/>
      <c r="G168" s="13">
        <f>G67+G101+G115+G127+G167</f>
        <v>27653.1</v>
      </c>
      <c r="H168" s="13">
        <f>H67+H101+H115+H127+H167</f>
        <v>2903877.7</v>
      </c>
      <c r="I168" s="13"/>
      <c r="J168" s="13"/>
      <c r="K168" s="13">
        <f>K67+K101+K115+K127+K167</f>
        <v>27653.1</v>
      </c>
      <c r="L168" s="13">
        <f>L67+L101+L115+L127+L167</f>
        <v>2903877.7</v>
      </c>
      <c r="M168" s="13"/>
      <c r="N168" s="13"/>
      <c r="O168" s="66" t="s">
        <v>213</v>
      </c>
      <c r="P168" s="60"/>
    </row>
    <row r="170" spans="1:16" x14ac:dyDescent="0.25">
      <c r="D170" s="112"/>
      <c r="I170" s="58"/>
      <c r="L170" s="119"/>
    </row>
    <row r="171" spans="1:16" x14ac:dyDescent="0.25">
      <c r="A171" s="35"/>
      <c r="B171" s="36"/>
      <c r="C171" s="8"/>
      <c r="D171" s="8"/>
      <c r="E171" s="8"/>
      <c r="F171" s="8"/>
      <c r="G171" s="9"/>
      <c r="I171" s="58"/>
    </row>
    <row r="172" spans="1:16" ht="30" customHeight="1" x14ac:dyDescent="0.25">
      <c r="A172" s="35"/>
      <c r="B172" s="36"/>
      <c r="C172" s="8"/>
      <c r="D172" s="8"/>
      <c r="E172" s="8"/>
      <c r="F172" s="8"/>
      <c r="G172" s="9"/>
      <c r="I172" s="58"/>
    </row>
    <row r="173" spans="1:16" x14ac:dyDescent="0.25">
      <c r="A173" s="35"/>
      <c r="B173" s="36"/>
      <c r="C173" s="8"/>
      <c r="D173" s="8"/>
      <c r="E173" s="8"/>
      <c r="F173" s="8"/>
      <c r="G173" s="9"/>
      <c r="I173" s="58"/>
    </row>
    <row r="174" spans="1:16" x14ac:dyDescent="0.25">
      <c r="A174" s="35"/>
      <c r="B174" s="36"/>
      <c r="C174" s="8"/>
      <c r="D174" s="8"/>
      <c r="E174" s="8"/>
      <c r="F174" s="8"/>
      <c r="G174" s="9"/>
      <c r="I174" s="58"/>
    </row>
    <row r="175" spans="1:16" x14ac:dyDescent="0.25">
      <c r="A175" s="201"/>
      <c r="B175" s="198"/>
      <c r="C175" s="8"/>
      <c r="D175" s="8"/>
      <c r="E175" s="8"/>
      <c r="F175" s="8"/>
      <c r="G175" s="9"/>
      <c r="H175" s="9"/>
    </row>
    <row r="176" spans="1:16" x14ac:dyDescent="0.25">
      <c r="B176" s="8"/>
      <c r="C176" s="8"/>
      <c r="D176" s="8"/>
      <c r="E176" s="8"/>
      <c r="F176" s="8"/>
      <c r="G176" s="9"/>
      <c r="H176" s="9"/>
    </row>
    <row r="177" spans="2:8" x14ac:dyDescent="0.25">
      <c r="B177" s="8"/>
      <c r="C177" s="8"/>
      <c r="D177" s="8"/>
      <c r="E177" s="8"/>
      <c r="F177" s="8"/>
      <c r="G177" s="9"/>
      <c r="H177" s="9"/>
    </row>
    <row r="178" spans="2:8" x14ac:dyDescent="0.25">
      <c r="G178" s="9"/>
      <c r="H178" s="9"/>
    </row>
    <row r="179" spans="2:8" x14ac:dyDescent="0.25">
      <c r="G179" s="9"/>
      <c r="H179" s="9"/>
    </row>
    <row r="180" spans="2:8" x14ac:dyDescent="0.25">
      <c r="G180" s="9"/>
      <c r="H180" s="9"/>
    </row>
    <row r="181" spans="2:8" x14ac:dyDescent="0.25">
      <c r="G181" s="9"/>
      <c r="H181" s="9"/>
    </row>
    <row r="182" spans="2:8" x14ac:dyDescent="0.25">
      <c r="G182" s="9"/>
      <c r="H182" s="9"/>
    </row>
  </sheetData>
  <mergeCells count="61">
    <mergeCell ref="B39:B40"/>
    <mergeCell ref="A39:A40"/>
    <mergeCell ref="B41:B42"/>
    <mergeCell ref="A46:A47"/>
    <mergeCell ref="B43:B44"/>
    <mergeCell ref="A41:A42"/>
    <mergeCell ref="A43:A44"/>
    <mergeCell ref="A68:P68"/>
    <mergeCell ref="A79:A80"/>
    <mergeCell ref="A81:A82"/>
    <mergeCell ref="B46:B47"/>
    <mergeCell ref="B81:B82"/>
    <mergeCell ref="A49:A50"/>
    <mergeCell ref="B49:B50"/>
    <mergeCell ref="A51:A52"/>
    <mergeCell ref="B51:B52"/>
    <mergeCell ref="A83:A84"/>
    <mergeCell ref="B71:B72"/>
    <mergeCell ref="A71:A72"/>
    <mergeCell ref="A74:A75"/>
    <mergeCell ref="A76:A77"/>
    <mergeCell ref="B74:B75"/>
    <mergeCell ref="B76:B77"/>
    <mergeCell ref="B79:B80"/>
    <mergeCell ref="B83:B84"/>
    <mergeCell ref="A175:B175"/>
    <mergeCell ref="A128:P128"/>
    <mergeCell ref="A90:A91"/>
    <mergeCell ref="B90:B91"/>
    <mergeCell ref="A102:P102"/>
    <mergeCell ref="A92:A93"/>
    <mergeCell ref="A150:A151"/>
    <mergeCell ref="B150:B151"/>
    <mergeCell ref="A148:A149"/>
    <mergeCell ref="B148:B149"/>
    <mergeCell ref="A116:P116"/>
    <mergeCell ref="B92:B93"/>
    <mergeCell ref="A85:A86"/>
    <mergeCell ref="B85:B86"/>
    <mergeCell ref="E1:H1"/>
    <mergeCell ref="A9:A10"/>
    <mergeCell ref="B9:B10"/>
    <mergeCell ref="B30:B31"/>
    <mergeCell ref="B35:B36"/>
    <mergeCell ref="A30:A31"/>
    <mergeCell ref="A35:A36"/>
    <mergeCell ref="A2:N2"/>
    <mergeCell ref="A3:N3"/>
    <mergeCell ref="A5:J5"/>
    <mergeCell ref="A6:B6"/>
    <mergeCell ref="A7:J7"/>
    <mergeCell ref="K9:N9"/>
    <mergeCell ref="A28:A29"/>
    <mergeCell ref="B28:B29"/>
    <mergeCell ref="B37:B38"/>
    <mergeCell ref="O9:O10"/>
    <mergeCell ref="P9:P10"/>
    <mergeCell ref="C9:F9"/>
    <mergeCell ref="G9:J9"/>
    <mergeCell ref="A12:P12"/>
    <mergeCell ref="A37:A38"/>
  </mergeCells>
  <pageMargins left="0.19685039370078741" right="0" top="0.19685039370078741" bottom="0.59055118110236227" header="0" footer="0"/>
  <pageSetup paperSize="9" scale="58"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6" sqref="C6"/>
    </sheetView>
  </sheetViews>
  <sheetFormatPr defaultRowHeight="15" x14ac:dyDescent="0.25"/>
  <cols>
    <col min="7" max="7" width="9.1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Нелли Николаевна ПАВЛОВСКАЯ</dc:creator>
  <cp:lastModifiedBy>Александр Борисович Варфоломеев</cp:lastModifiedBy>
  <cp:lastPrinted>2022-01-26T06:38:53Z</cp:lastPrinted>
  <dcterms:created xsi:type="dcterms:W3CDTF">2019-04-01T15:38:14Z</dcterms:created>
  <dcterms:modified xsi:type="dcterms:W3CDTF">2022-01-27T05:30:59Z</dcterms:modified>
</cp:coreProperties>
</file>